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770" windowHeight="13335"/>
  </bookViews>
  <sheets>
    <sheet name="Pag.I Trim.2025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0" i="2"/>
  <c r="E535"/>
  <c r="E500"/>
  <c r="E416"/>
  <c r="E395"/>
  <c r="G354"/>
  <c r="G327"/>
  <c r="E300"/>
  <c r="E264"/>
  <c r="G258"/>
  <c r="E257"/>
  <c r="E174"/>
  <c r="E130"/>
  <c r="E148"/>
  <c r="E126"/>
  <c r="G88"/>
  <c r="E57"/>
</calcChain>
</file>

<file path=xl/sharedStrings.xml><?xml version="1.0" encoding="utf-8"?>
<sst xmlns="http://schemas.openxmlformats.org/spreadsheetml/2006/main" count="1131" uniqueCount="771">
  <si>
    <t>DOMINA SAS</t>
  </si>
  <si>
    <t>COMUNE DI CALVI</t>
  </si>
  <si>
    <t>COMUNE DI ARIANO IRPINO</t>
  </si>
  <si>
    <t>BENEFICIARIO</t>
  </si>
  <si>
    <t>IMPORTO</t>
  </si>
  <si>
    <t>DATA PAGAMENTO</t>
  </si>
  <si>
    <t>TIPOLOGIA SPESA</t>
  </si>
  <si>
    <t>RITENUTA</t>
  </si>
  <si>
    <t>NETTO</t>
  </si>
  <si>
    <t>NUMERO</t>
  </si>
  <si>
    <t>HERA COMM SPA</t>
  </si>
  <si>
    <t>LEASEPLAN</t>
  </si>
  <si>
    <t>FASTWEB SPA</t>
  </si>
  <si>
    <t>TERESA MARSIGLIA</t>
  </si>
  <si>
    <t>COMUNE DI AVELLINO</t>
  </si>
  <si>
    <t>RIMBORSO SOMME NON DOVUTE</t>
  </si>
  <si>
    <t>PAGAMENTO COMPENSO DICEMBRE 2024</t>
  </si>
  <si>
    <t>AVV. ANTONIO LENZI</t>
  </si>
  <si>
    <t xml:space="preserve">PAGAMENTO FATTURA N.  412409309423 </t>
  </si>
  <si>
    <t xml:space="preserve">PAGAMENTO FATTURA N.  412409309430 </t>
  </si>
  <si>
    <t xml:space="preserve">PAGAMENTO FATTURA N.  412409309439 </t>
  </si>
  <si>
    <t xml:space="preserve">PAGAMENTO FATTURA N.  412409309444 </t>
  </si>
  <si>
    <t>PAGAMENTO FATTURA N.  412409309445</t>
  </si>
  <si>
    <t>PAGAMENTO FATTURA N.  412409309458</t>
  </si>
  <si>
    <t>PAGAMENTO FATTURA N.  412409309461</t>
  </si>
  <si>
    <t>PAGAMENTO FATTURA N.  412409309468</t>
  </si>
  <si>
    <t>PAGAMENTO FATTURA N.  412409309472</t>
  </si>
  <si>
    <t>PAGAMENTO FATTURA N.  412409309474</t>
  </si>
  <si>
    <t>PAGAMENTO FATTURA N.  412409309477</t>
  </si>
  <si>
    <t>PAGAMENTO FATTURA N.  412409309479</t>
  </si>
  <si>
    <t>PAGAMENTO FATTURA N.  412409309483</t>
  </si>
  <si>
    <t>PAGAMENTO FATTURA N.  412409309485</t>
  </si>
  <si>
    <t>PAGAMENTO FATTURA N.  412409309487</t>
  </si>
  <si>
    <t>PAGAMENTO FATTURA N.  412409309491</t>
  </si>
  <si>
    <t>PAGAMENTO FATTURA N.  412409309492</t>
  </si>
  <si>
    <t>PAGAMENTO FATTURA N.  412409309493</t>
  </si>
  <si>
    <t>PAGAMENTO FATTURA N.  412409309498</t>
  </si>
  <si>
    <t>PAGAMENTO FATTURA N.  412409309500</t>
  </si>
  <si>
    <t>PAGAMENTO FATTURA N.  412409309505</t>
  </si>
  <si>
    <t>PAGAMENTO FATTURA N.  412409309507</t>
  </si>
  <si>
    <t>PAGAMENTO FATTURA N.  412409309513</t>
  </si>
  <si>
    <t>PAGAMENTO FATTURA N.  412409309517</t>
  </si>
  <si>
    <t>PAGAMENTO FATTURA N.  412409309519</t>
  </si>
  <si>
    <t>PAGAMENTO FATTURA N.  412409309523</t>
  </si>
  <si>
    <t>PAGAMENTO FATTURA N.  412409309524</t>
  </si>
  <si>
    <t>PAGAMENTO FATTURA N.  412409309527</t>
  </si>
  <si>
    <t>PAGAMENTO FATTURA N.  412409309531</t>
  </si>
  <si>
    <t>PAGAMENTO FATTURA N.  412409309537</t>
  </si>
  <si>
    <t>PAGAMENTO FATTURA N.  412409309549</t>
  </si>
  <si>
    <t>PAGAMENTO FATTURA N.  412409963902</t>
  </si>
  <si>
    <t>PAGAMENTO FATTURA N.  412409963903</t>
  </si>
  <si>
    <t>PAGAMENTO FATTURA N.  412409963904</t>
  </si>
  <si>
    <t>PAGAMENTO FATTURA N.  412409963906</t>
  </si>
  <si>
    <t>PAGAMENTO FATTURA N.  412410835522</t>
  </si>
  <si>
    <t>PAGAMENTO 15 RATA REGOLAZIONE DEL DEBITO</t>
  </si>
  <si>
    <t>PAGAMENTO FATTURA N. 220/224</t>
  </si>
  <si>
    <t>TECHNAI SRL</t>
  </si>
  <si>
    <t>PAGAMENTO CANONE DI LOCAZIONE GENNAIO 2025</t>
  </si>
  <si>
    <t>PAGAMENTO FATTURA N. 2154/24</t>
  </si>
  <si>
    <t>AGDV SRL</t>
  </si>
  <si>
    <t>PAGAMENTO FATTURA N. 281-2024</t>
  </si>
  <si>
    <t>CODEBASE</t>
  </si>
  <si>
    <t>RIMBORSO UT. N. 39-723</t>
  </si>
  <si>
    <t>PASQUALE CESARE</t>
  </si>
  <si>
    <t>CENTRO DIAGNOSTICO DI ANALISI</t>
  </si>
  <si>
    <t>PAGAMENTO FATTURA N. 0000202411580716</t>
  </si>
  <si>
    <t xml:space="preserve">LEASYS ITALIA </t>
  </si>
  <si>
    <t>PAGAMENTO FATTURA N. 35998604</t>
  </si>
  <si>
    <t>IN ATTESA RISPOSTA EQUITALIA</t>
  </si>
  <si>
    <t>PAGAMENTO FATTURA N. LA00408635</t>
  </si>
  <si>
    <t>PAGAMNETO FATTURA N. LA00408634</t>
  </si>
  <si>
    <t>PAGAMENTO FATTURA N. 9/FE</t>
  </si>
  <si>
    <t>GV SRLS</t>
  </si>
  <si>
    <t xml:space="preserve">ACCONTO TARI 2025 </t>
  </si>
  <si>
    <t>DEFINIZIONE CONROVERSIA SINISTRO DEL 08/10/2024</t>
  </si>
  <si>
    <t>PASCARELLA LIDIA</t>
  </si>
  <si>
    <t xml:space="preserve">PAGAMENTO ACQUISTO N. 300 MARCHE DA BOLLO </t>
  </si>
  <si>
    <t>DITTA D'ARGENIO GIUSEPPINA</t>
  </si>
  <si>
    <t>PAGAMENTO RICEVUTA N. 6 DEL 13-01-2025</t>
  </si>
  <si>
    <t>U.N.I.C.A.</t>
  </si>
  <si>
    <t xml:space="preserve">COMPENSO LEGALE GIUDIZIO 1624/2024 - ALBANESE ORTENZIO </t>
  </si>
  <si>
    <t>AVV. VITTORIA MOTTOLA</t>
  </si>
  <si>
    <t>PAGAMENTO FATTURA N. 1/001</t>
  </si>
  <si>
    <t xml:space="preserve">LIGUORI GIOVANNI </t>
  </si>
  <si>
    <t>PAGAMENTO FATTURA N. 412411229493</t>
  </si>
  <si>
    <t>HERA COMM</t>
  </si>
  <si>
    <t>PAGAMENTO FATTURA N. 412411229500</t>
  </si>
  <si>
    <t>PAGAMENTO FATTURA N. 412411229513</t>
  </si>
  <si>
    <t>PAGAMENTO FATTURA N. 412411229532</t>
  </si>
  <si>
    <t>PAGAMENTO FATTURA N. 412411229570</t>
  </si>
  <si>
    <t>PAGAMENTO FATTURA N. 412411229578</t>
  </si>
  <si>
    <t>PAGAMENTO FATTURA N. 412411229615</t>
  </si>
  <si>
    <t>ACCONTO FATTURA N. 19/2024</t>
  </si>
  <si>
    <t>APPALTI GENERALI</t>
  </si>
  <si>
    <t xml:space="preserve">ACCONTO FATTURA N. 13/PA </t>
  </si>
  <si>
    <t>FRATELLI STROLLO</t>
  </si>
  <si>
    <t>PAGAMENTO FATTURA N. M238</t>
  </si>
  <si>
    <t>POLIZIOTTO NOTTURNO SRL</t>
  </si>
  <si>
    <t>PAGAMENTO FATTURA N. Q80</t>
  </si>
  <si>
    <t>COSMOPOL SERVIZI INTEGRATI</t>
  </si>
  <si>
    <t>PAGAMENTO FATTURA N. U125</t>
  </si>
  <si>
    <t>COSMOPOL SPA</t>
  </si>
  <si>
    <t>PAGAMENTO FATTURA N. U149</t>
  </si>
  <si>
    <t>PAGAMENTO FATTURA N. U170</t>
  </si>
  <si>
    <t>PAGAMENTO FATTURA N. U189</t>
  </si>
  <si>
    <t>PAGAMENTO FATTURA N. U209</t>
  </si>
  <si>
    <t>PAGAMENTO FATTURA N. U228</t>
  </si>
  <si>
    <t>PAGAMENTO FATTURA N. U245</t>
  </si>
  <si>
    <t>ACCONTO FATTURA N. 16/24</t>
  </si>
  <si>
    <t>DITTA DE FEO SANDRO</t>
  </si>
  <si>
    <t>PAGAMENTO FATTURA N. 003915</t>
  </si>
  <si>
    <t>MAYA SRL</t>
  </si>
  <si>
    <t>PAGAMENTO FATTURA N. 21/2024</t>
  </si>
  <si>
    <t>EDIL LUNA SRL</t>
  </si>
  <si>
    <t>PAGAMENTO PROFORMA N. 92/2024</t>
  </si>
  <si>
    <t>GIANPIERO VELE</t>
  </si>
  <si>
    <t>PAGAMENTO FATTURA N. 14/2024</t>
  </si>
  <si>
    <t>AVV. DANIELA PETITTO</t>
  </si>
  <si>
    <t>PAGAMENTO FATTURA N. 18/2024</t>
  </si>
  <si>
    <t>PAGAMENTO FATTURA N. 15/2024</t>
  </si>
  <si>
    <t>PAGAMENTO FATTURA N. 16/2024</t>
  </si>
  <si>
    <t>GIANLUIGI PALMIERI</t>
  </si>
  <si>
    <t xml:space="preserve">SALDO FATTURA N. 6000741/2023 </t>
  </si>
  <si>
    <t>RDR SPA</t>
  </si>
  <si>
    <t>PAGAMENTO PROFORMA N. 1/2025</t>
  </si>
  <si>
    <t>GIUSEPPE SANCETTA</t>
  </si>
  <si>
    <t>SALDO FATTURA N. 59 CUP: H13E19000290006 CIG: 9471068C8D</t>
  </si>
  <si>
    <t>SEGNALETICA MARRO SRL</t>
  </si>
  <si>
    <t>PAG.FATTURA NR.2/2025</t>
  </si>
  <si>
    <t>LENZI ANTONIO</t>
  </si>
  <si>
    <t>ACC. FAT.N.1024222419/2024</t>
  </si>
  <si>
    <t>POSTE ITALIANE</t>
  </si>
  <si>
    <t>PAG.OFFERTA NR 19/2025</t>
  </si>
  <si>
    <t>MC SYSTEM CODING</t>
  </si>
  <si>
    <t>PAG.FATT.N.6/2025</t>
  </si>
  <si>
    <t>COMUNE DI MARZANO DI NOLA</t>
  </si>
  <si>
    <t xml:space="preserve">RICARICA CASH DEPOSIT </t>
  </si>
  <si>
    <t>TBS</t>
  </si>
  <si>
    <t>ACC.FATT.N.475/2024</t>
  </si>
  <si>
    <t>ECOLOGIA SANNITA</t>
  </si>
  <si>
    <t>PAG.FATT.N.67/2024</t>
  </si>
  <si>
    <t>IDRAULICA GIORDANO</t>
  </si>
  <si>
    <t>SALDA FATT.NR 74/2024</t>
  </si>
  <si>
    <t>PAG.FATT.N.0022165/2024</t>
  </si>
  <si>
    <t>INAZ</t>
  </si>
  <si>
    <t>PAG.PRO-FORMA</t>
  </si>
  <si>
    <t>BARRASSO GIUSEPPE</t>
  </si>
  <si>
    <t>PAG.FATT.N.432/2024</t>
  </si>
  <si>
    <t>NOVA RIGENERAZIONE</t>
  </si>
  <si>
    <t>PAG.FAT.N.526/2024</t>
  </si>
  <si>
    <t>QUALITYCHECK</t>
  </si>
  <si>
    <t>RIMBORSO SPESE LEGALI PROCEDIMENTO 9289/14 DEL 07/06/2024</t>
  </si>
  <si>
    <t>SPINIELLO ILARIO</t>
  </si>
  <si>
    <t>PAGAMENTO FATTURA N. 3240410344</t>
  </si>
  <si>
    <t>PAGAMENTO FATTURA N. 412411229501</t>
  </si>
  <si>
    <t>PAGAMENTO FATTURA N. 412411229520</t>
  </si>
  <si>
    <t>PAGAMENTO FATTURA N. 412411229522</t>
  </si>
  <si>
    <t>PAGAMENTO FATTURA N. 412411229527</t>
  </si>
  <si>
    <t>PAGAMENTO FATTURA N. 412411229529</t>
  </si>
  <si>
    <t>PAGAMENTO FATTURA N. 412411229533</t>
  </si>
  <si>
    <t>PAGAMENTO FATTURA N. 412411229538</t>
  </si>
  <si>
    <t>PAGAMENTO FATTURA N. 412411229539</t>
  </si>
  <si>
    <t>PAGAMENTO FATTURA N. 0200078987</t>
  </si>
  <si>
    <t>UNICREDIT SPA</t>
  </si>
  <si>
    <t>PAGAMENTO FATTURA N. 0200097396</t>
  </si>
  <si>
    <t>PAGAMENTO FATTURA N. 0200102242</t>
  </si>
  <si>
    <t>PAGAMENTO FATTURA N. 01/2025</t>
  </si>
  <si>
    <t>LARICCIA MARIO</t>
  </si>
  <si>
    <t>PAGAMENTO FATTURA N. 2/2025</t>
  </si>
  <si>
    <t>ROSSELLA SANTORO</t>
  </si>
  <si>
    <t>MARIO ORREI</t>
  </si>
  <si>
    <t>PAGAMENTO FATTURA N. 3/2025</t>
  </si>
  <si>
    <t>ECOLOGIA ALIPERTI</t>
  </si>
  <si>
    <t xml:space="preserve">SALDO FATTURA N. 38 </t>
  </si>
  <si>
    <t>LA CASA NOVA</t>
  </si>
  <si>
    <t>ACCONTO FATTURA N. 54</t>
  </si>
  <si>
    <t>SALDO FATTURA N. 4 E 5 2024</t>
  </si>
  <si>
    <t>EMACAR COSTRUZIONI SRL</t>
  </si>
  <si>
    <t>PAGAMENTO FATTURA N. 1/25</t>
  </si>
  <si>
    <t>LAUTIZI FRANCO</t>
  </si>
  <si>
    <t>ACCONTO FATTURA N. 412853</t>
  </si>
  <si>
    <t>MADDALENA SPA</t>
  </si>
  <si>
    <t>PAGAMENTO VERBALE N.0548/2024 DEL 07/11/2024</t>
  </si>
  <si>
    <t>ANAS SPA</t>
  </si>
  <si>
    <t>PAGAMENTO COMPENSO LIQUIDATO EX ART. 700 N. 1920/2023 E PRECETTO  RG 2475/2021</t>
  </si>
  <si>
    <t>AVV. MARIA VITTORIA VECCHIONE</t>
  </si>
  <si>
    <t>PAGAMENTO 16 RATA REGOLAZIONE DEL DEBITO</t>
  </si>
  <si>
    <t>PAGAMENTO 2 RATA PARTITE CONTABILI ANNO 2023</t>
  </si>
  <si>
    <t>COMUNE DI LAPIO</t>
  </si>
  <si>
    <t>COMUNE DI PIETRELCINA</t>
  </si>
  <si>
    <t>PAGAMENTO FATTURA N. 89/FV</t>
  </si>
  <si>
    <t>OLIVIERO F.LLI SRL</t>
  </si>
  <si>
    <t>PAGAMENTO PROFORMA N. 1241793 DEL 24-01-2025</t>
  </si>
  <si>
    <t>ACCA SOFTWARE SPA</t>
  </si>
  <si>
    <t>PAGAMENTO FATTURA N. 0000202411344595</t>
  </si>
  <si>
    <t>PAGAMENTO FATTURA N. 0000202411514266</t>
  </si>
  <si>
    <t>PAGAMENTO FATTURA N. 0000202411011510</t>
  </si>
  <si>
    <t>PAGAMENTO FTATURA N. 0000202411144401</t>
  </si>
  <si>
    <t>BARBA REAL ESTATE IMMOBILIARE SRL</t>
  </si>
  <si>
    <t>RIMBORSO UTENZA N. 136-8</t>
  </si>
  <si>
    <t>ADDONA FELICIA</t>
  </si>
  <si>
    <t>RIMBORSO UTENZA N. 54-5801</t>
  </si>
  <si>
    <t>BUONOMO MASSIMO</t>
  </si>
  <si>
    <t>RIMBORSO UTENZA N. 8-27992</t>
  </si>
  <si>
    <t>CATANESE GIANFRANCO</t>
  </si>
  <si>
    <t>RIMBORSO UTENZA N. 8-66056</t>
  </si>
  <si>
    <t>D'ARGENIO GIOVANNI</t>
  </si>
  <si>
    <t>RIMBORSO UTENZA N. 49-3848 E 49-1540</t>
  </si>
  <si>
    <t>FERRARO CARMINE</t>
  </si>
  <si>
    <t>RIMBORSO UTENZA N. 50-4578</t>
  </si>
  <si>
    <t>MASCIOLA DIANA</t>
  </si>
  <si>
    <t>RIMBORSO UTENZA N. 127-650</t>
  </si>
  <si>
    <t>MORELLI GIOVANNI</t>
  </si>
  <si>
    <t>RIMBORSO UTENZA N. 146-229</t>
  </si>
  <si>
    <t>DI MARIA NICOLA - DI MARIA ANGELA</t>
  </si>
  <si>
    <t>RIMBORSO UTENZA N. 90-272</t>
  </si>
  <si>
    <t>MANGANESE TERESA - GIOVANNA CACCAVIELLO</t>
  </si>
  <si>
    <t>RIMBORSO UTENZA N. 151-3996</t>
  </si>
  <si>
    <t>PERROTTA ANTONIO</t>
  </si>
  <si>
    <t>RIMBORSO UTENZA N. 150-562</t>
  </si>
  <si>
    <t>MORANTE IVAN</t>
  </si>
  <si>
    <t>RIMBORSO UTENZA N. 8-6556</t>
  </si>
  <si>
    <t>CIASULLO AMLETO - CIASULLO GIUSEPPE</t>
  </si>
  <si>
    <t>RIMBORSO UTENZA N. 54-3034</t>
  </si>
  <si>
    <t>SNATNIELLO LIDIA</t>
  </si>
  <si>
    <t>RIMBORSO UTENZA N. 131-5115</t>
  </si>
  <si>
    <t>CIRO D'ANTUONI</t>
  </si>
  <si>
    <t>RIMBORSO UTENZA N. 8-64190</t>
  </si>
  <si>
    <t>GRAZIANO GENEROSO</t>
  </si>
  <si>
    <t>RIMBORSO UTENZA N. 8-53197</t>
  </si>
  <si>
    <t>COSCIONE ALFONSO - DE ANGELIS ADA</t>
  </si>
  <si>
    <t>RIMBORSO UTENZA N. 8-72052</t>
  </si>
  <si>
    <t>BENITO SANSEVERINO</t>
  </si>
  <si>
    <t>RIMBORSO UTENZA N. 95-2055</t>
  </si>
  <si>
    <t>LORENZO SPARACO</t>
  </si>
  <si>
    <t>RIMBORSO UTENZA N. 80-2161</t>
  </si>
  <si>
    <t>CLEMENTE ANTONIO</t>
  </si>
  <si>
    <t>RIMBORSO UTENZA N. 132-1430</t>
  </si>
  <si>
    <t>CARMINE CALISTI</t>
  </si>
  <si>
    <t>RIMBORSO UTENZA N. 110-1019</t>
  </si>
  <si>
    <t>GROSSI ANTONIO</t>
  </si>
  <si>
    <t>RIMBORSO UTENZA N. 73-1550</t>
  </si>
  <si>
    <t>RIZZO ALMA - BELLEZZA TERESA</t>
  </si>
  <si>
    <t>SALE DELLA TERRA CONSORZIO</t>
  </si>
  <si>
    <t>PAGAMENTO FATTURA N.000042/NP</t>
  </si>
  <si>
    <t>TECNOLOGICA SRL</t>
  </si>
  <si>
    <t>ANTONIO MAGLIO</t>
  </si>
  <si>
    <t>RIMBORSO UTENZA N. 137-9641</t>
  </si>
  <si>
    <t>LOMBARDI PELLEGRINA</t>
  </si>
  <si>
    <t>RIMBORSO UTENZA N. 8-34624</t>
  </si>
  <si>
    <t>SERGIO DE CRISTOFARO</t>
  </si>
  <si>
    <t>RIMBORSO UTENZA N. 8-41432</t>
  </si>
  <si>
    <t>GIUSEPPE DELL'UTRI</t>
  </si>
  <si>
    <t>RIMBORSO UTENZA N. 46-2351</t>
  </si>
  <si>
    <t>ACCOMANDO LUIGI</t>
  </si>
  <si>
    <t>RIMBORSO UTENZA N. 54-1311</t>
  </si>
  <si>
    <t>PITONI VINCENZO - GINO PITONI</t>
  </si>
  <si>
    <t>RIMBORSO UTENZA N. 128-3193</t>
  </si>
  <si>
    <t>CATALANO DANIELA</t>
  </si>
  <si>
    <t>RIMBORSO UTENZA N. 75-925</t>
  </si>
  <si>
    <t>FABRIZIO ARMANDO</t>
  </si>
  <si>
    <t>RIMBORSO UTENZA N. 49-1016</t>
  </si>
  <si>
    <t>DE BIASE FLAMINIO</t>
  </si>
  <si>
    <t>RIMBORSO UTENZA N. 56-255</t>
  </si>
  <si>
    <t>BONITO BENIAMINO - BONITO VALERIO</t>
  </si>
  <si>
    <t>RIMBORSO UTENZA N. 8-47328</t>
  </si>
  <si>
    <t>BOLOGNESE ANNAMARIA</t>
  </si>
  <si>
    <t>RIMBORSO UTENZA N. 8-69466</t>
  </si>
  <si>
    <t>TAFURI GIUSEPPE</t>
  </si>
  <si>
    <t>RIMBORSO UTENZA N. 8-71495</t>
  </si>
  <si>
    <t>POLTAVETS LINA</t>
  </si>
  <si>
    <t>RIMBORSO UTENZA N. 6-8724</t>
  </si>
  <si>
    <t>AUFIERO PAOLA</t>
  </si>
  <si>
    <t>RIMBORSO UTENZA N. 100-1266</t>
  </si>
  <si>
    <t>MAGNOTTI MARIA</t>
  </si>
  <si>
    <t>RIMBORSO UTENZA N. 8-31175</t>
  </si>
  <si>
    <t>CORRADO DI MARINO</t>
  </si>
  <si>
    <t>RIMBORSO UTENZA N. 65-91</t>
  </si>
  <si>
    <t>BIANCO PELLEGRINO - BIANCO ANGELO</t>
  </si>
  <si>
    <t>RISARCIMENTO DANNI</t>
  </si>
  <si>
    <t>BARONE RAFFAELE</t>
  </si>
  <si>
    <t>MILONE MARIA RITA</t>
  </si>
  <si>
    <t>NAPOLITANO VINCENZO</t>
  </si>
  <si>
    <t>COMPENSO LEGALE</t>
  </si>
  <si>
    <t>AVV. FIORENTINO SAVERIANO</t>
  </si>
  <si>
    <t>RICARICA CARTA N. 4655490558153642 LNZNTN61H07A509I</t>
  </si>
  <si>
    <t>PAGAMENTO FATTURA N. 9682</t>
  </si>
  <si>
    <t>TEMPOR SPA</t>
  </si>
  <si>
    <t xml:space="preserve">PAGAMENTO FATTURA N. 9683 </t>
  </si>
  <si>
    <t>PAGAMENTO FATTURA N. 9681</t>
  </si>
  <si>
    <t>PAGAMENTO FATTURA N. 9679</t>
  </si>
  <si>
    <t>PAGAMENTO FATTURA N. 9680</t>
  </si>
  <si>
    <t>PAGAMENTO FATTURA N. 1025022495</t>
  </si>
  <si>
    <t>POSTEL SPA</t>
  </si>
  <si>
    <t>PAGAMENTO FATTURA N. 7824029592</t>
  </si>
  <si>
    <t>PAGAMENTO FATTURA N. 1024092544</t>
  </si>
  <si>
    <t>PAGAMENTO FATTURA N. 1024147938</t>
  </si>
  <si>
    <t>PAGAMENTO FATTURA N. 7824070153</t>
  </si>
  <si>
    <t>PAGAMENTO FATTURA N. 7824098028</t>
  </si>
  <si>
    <t>PAGAMENTO FATTURA N. 7824098076</t>
  </si>
  <si>
    <t>PAGAMENTO FATTURA N. 7824098158</t>
  </si>
  <si>
    <t>PAGAMENTO FATTURA N. 1024235724</t>
  </si>
  <si>
    <t>PAGAMENTO FATTURA N. 1024251729</t>
  </si>
  <si>
    <t>PAGAMENTO FATTURA N. 7824122186</t>
  </si>
  <si>
    <t>PAGAMENTO FATTURA N. 7824122242</t>
  </si>
  <si>
    <t>PAGAMENTO FATTURA N. 7824122150</t>
  </si>
  <si>
    <t>PAGAMENTO FATTURA N. 7824111558</t>
  </si>
  <si>
    <t>PAGAMENTO FATTURA N. 7824111458</t>
  </si>
  <si>
    <t>PAGAMENTO FATTURA N. 7824111489</t>
  </si>
  <si>
    <t>PAGAMENTO FATTURA N. 7824129787</t>
  </si>
  <si>
    <t>PAGAMENTO FATTURA N. 7824129798</t>
  </si>
  <si>
    <t>PAGAMENTO FATTURA N. 792</t>
  </si>
  <si>
    <t>OFFICINA VIETRI LUIGI</t>
  </si>
  <si>
    <t>PAGAMENTO FATTURA N. 889</t>
  </si>
  <si>
    <t>PAGAMENTO FATTURA N. 969</t>
  </si>
  <si>
    <t>PAGAMENTO FATTURA N. 1042</t>
  </si>
  <si>
    <t>PAGAMENTO FATTURA N. 24000395</t>
  </si>
  <si>
    <t>SANDULLO SERVICE</t>
  </si>
  <si>
    <t>PAGAMENTO FATTURA N. 24000339</t>
  </si>
  <si>
    <t>PAGAMENTO FATTURA N. 24000452</t>
  </si>
  <si>
    <t>PAGAMENTO FATTURA N. 24000568</t>
  </si>
  <si>
    <t>PAGAMENTO FATTURA N. 91/17T AL NETTO VS NOTA CREDITO N.93</t>
  </si>
  <si>
    <t>PAGAMENTO AVVISO DI FATTURA N. 41 DEL 30-10-2024</t>
  </si>
  <si>
    <t>UNIVERSITA' FEDERICO II</t>
  </si>
  <si>
    <t>PAGAMENTO AVVISO DI FATTURA N. 42 DEL 30-10-2024</t>
  </si>
  <si>
    <t>PAGAMENTO AVVISO DI FATTURA N. 43 DEL 30-10-2024</t>
  </si>
  <si>
    <t>PAGAMENTO AVVISO DI FATTURA N. 44 DEL 30-10-2024</t>
  </si>
  <si>
    <t>PAGAMENTO FATTURA N. 2908DL</t>
  </si>
  <si>
    <t xml:space="preserve">ACCREDIA </t>
  </si>
  <si>
    <t>PAGAMENTO FATTURA N. 202510052286</t>
  </si>
  <si>
    <t>PAGAMENTO FATTURA N. 1178</t>
  </si>
  <si>
    <t>C&amp;C MULTISERVICE</t>
  </si>
  <si>
    <t>PAGAMENTO FATTURA N. 34204/2025 CUP: H93H17000000003 - CIG: 8386650285</t>
  </si>
  <si>
    <t>PAGAMENTO FATTURA N. 7/A CUP: H93H17000000003 - CIG: 8386650285</t>
  </si>
  <si>
    <t>MATRIX INFORMATICA</t>
  </si>
  <si>
    <t>PAGAMENTO FATTURA N. 412413090154</t>
  </si>
  <si>
    <t>PAGAMENTO FATTURA N. 412413090155</t>
  </si>
  <si>
    <t>PAGAMENTO FATTURA N. 412413090160</t>
  </si>
  <si>
    <t>PAGAMENTO FATTURA N. 412413090166</t>
  </si>
  <si>
    <t>PAGAMENTO FATTURA N. 412413090169</t>
  </si>
  <si>
    <t>PAGAMENTO FATTURA N. 412413090187</t>
  </si>
  <si>
    <t>PAGAMENTO FATTURA N. 412413090220</t>
  </si>
  <si>
    <t>PAGAMENTO FATTURA N. 412413090153</t>
  </si>
  <si>
    <t>PAGAMENTO FATTURA N. 412413090157</t>
  </si>
  <si>
    <t>PAGAMENTO FATTURA N. 412413090176</t>
  </si>
  <si>
    <t>PAGAMENTO FATTURA N. 412413090178</t>
  </si>
  <si>
    <t>SALDO FATT. N. 2165/2024</t>
  </si>
  <si>
    <t>INAZ SRL</t>
  </si>
  <si>
    <t>PAGAMENTO FATTURA N. 278</t>
  </si>
  <si>
    <t>SOL GROUP SRL</t>
  </si>
  <si>
    <t xml:space="preserve">PAGAMENTO FATTURA PROFORMA N. 3 </t>
  </si>
  <si>
    <t>XYLEM WATER SOLUTIONS SRL</t>
  </si>
  <si>
    <t>PAGAMENTO FATTURA N. 38584PC</t>
  </si>
  <si>
    <t>ANTICIMEX SRL</t>
  </si>
  <si>
    <t>PAGAMENTO FATTURA N. 44841PC</t>
  </si>
  <si>
    <t>PAGAMENTO FATTURA N. 277/E</t>
  </si>
  <si>
    <t>ELETTROMECCANICA MAURIELLO</t>
  </si>
  <si>
    <t>PAGAMENTO FATTURA N. 6/001</t>
  </si>
  <si>
    <t xml:space="preserve">PAGAMENTO CONTRIBUTO UNIFICATO </t>
  </si>
  <si>
    <t>MINISTERO DELLA GIUSTIZIA</t>
  </si>
  <si>
    <t>PAGAMENTO FATTURA N. 8684</t>
  </si>
  <si>
    <t>PAGAMENTO FATTURA N. 8685</t>
  </si>
  <si>
    <t>PAGAMENTO FATTURA N. 8687</t>
  </si>
  <si>
    <t>PAGAMENTO FATTURA N. 8688</t>
  </si>
  <si>
    <t>PAGAMENTO FATTURA N. 8686</t>
  </si>
  <si>
    <t>PAGAMENTO FATTURA N. 3240438736</t>
  </si>
  <si>
    <t>PAGAMENTO ACCONTO FATTURA N. 25000055</t>
  </si>
  <si>
    <t>PAGAMENTO QUOTE ASSOCIATIVE 2025</t>
  </si>
  <si>
    <t xml:space="preserve">UNICHIM </t>
  </si>
  <si>
    <t>PAGAMENTO CONTRIBUTIPER EMISSIONE CIG ANNO 2024</t>
  </si>
  <si>
    <t>ANAC</t>
  </si>
  <si>
    <t>PAGAMENTO FATTURA N. 326</t>
  </si>
  <si>
    <t>ANTONIO SALZANO</t>
  </si>
  <si>
    <t>PAGAMENTO PROFORMA N. 105</t>
  </si>
  <si>
    <t>PAGAMENTO FATTURA N. 1</t>
  </si>
  <si>
    <t>PAGAMENTO FATTURA N. 161</t>
  </si>
  <si>
    <t>MICHELE ANDREONE</t>
  </si>
  <si>
    <t>PAGAMENTO FATTURA N. 5</t>
  </si>
  <si>
    <t>FABIO SIRICIO</t>
  </si>
  <si>
    <t>PAGAMENTO VERBALE N.137 2022/V</t>
  </si>
  <si>
    <t>COMUNE DI MONTORO</t>
  </si>
  <si>
    <t>RIMBORSO UT. N. 8-29598 E 8-29605</t>
  </si>
  <si>
    <t>SCARNERA NUNZIA - CARMELA PIZZA</t>
  </si>
  <si>
    <t>SALDO FATTURA N. 475/2024</t>
  </si>
  <si>
    <t>RIMBORSO UT. N. 6-9687</t>
  </si>
  <si>
    <t>BAGNARA ANNARITA</t>
  </si>
  <si>
    <t>RIMBORSO UT. N. 8-63922</t>
  </si>
  <si>
    <t>ASS.FIN SRL</t>
  </si>
  <si>
    <t>PAGAMENTO CONTRIBUTO ANNUALE</t>
  </si>
  <si>
    <t>MINISTERO DELL'AMBIENTE E DELLA SICUREZZA</t>
  </si>
  <si>
    <t>DIRITTI DI SEGRETERIA</t>
  </si>
  <si>
    <t>PAGAMENTO FATTURA N. 412409963907</t>
  </si>
  <si>
    <t>PAGAMENTO FATTURA N. 412412154359</t>
  </si>
  <si>
    <t>PAGAMENTO FATTURA N. 412411229610</t>
  </si>
  <si>
    <t>PAGAMENTO FATTURA N. 412411229597</t>
  </si>
  <si>
    <t>PAGAMENTO FATTURA N. 412411229592</t>
  </si>
  <si>
    <t>PAGAMENTO FATTURA N. 412411229583</t>
  </si>
  <si>
    <t>PAGAMENTO FATTURA N. 412411229577</t>
  </si>
  <si>
    <t>PAGAMENTO FATTURA N. 412411229569</t>
  </si>
  <si>
    <t>PAGAMENTO FATTURA N. 412411229565</t>
  </si>
  <si>
    <t>PAGAMENTO FATTURA N. 412411229560</t>
  </si>
  <si>
    <t>PAGAMENTO FATTURA N. 412411229558</t>
  </si>
  <si>
    <t>PAGAMENTO FATTURA N. 412411229556</t>
  </si>
  <si>
    <t>PAGAMENTO FATTURA N. 412411229552</t>
  </si>
  <si>
    <t>PAGAMENTO FATTURA N. 412411229542</t>
  </si>
  <si>
    <t>PAGAMENTO FATTURA N. 412411229495</t>
  </si>
  <si>
    <t>PAGAMENTO FATTURA N. 412411229492</t>
  </si>
  <si>
    <t>PAGAMENTO FATTURA N. 412411229491</t>
  </si>
  <si>
    <t>PAGAMENTO FATTURA N. 43/PA</t>
  </si>
  <si>
    <t>TEKNIMOND SRL</t>
  </si>
  <si>
    <t>PAGAMENTO FATTURA N. FS0009875590</t>
  </si>
  <si>
    <t>ARVAL SERVICE</t>
  </si>
  <si>
    <t>PAGAMENTO FATTURA N. FS0010173258</t>
  </si>
  <si>
    <t>PAGAMENTO FATTURA N. FD0010795373</t>
  </si>
  <si>
    <t>PAGAMENTO FATTURA N. FC0011190598</t>
  </si>
  <si>
    <t>PAGAMENTO FATTURA N. 36085722</t>
  </si>
  <si>
    <t>PAGAMENTO FATTURA N. 37054261</t>
  </si>
  <si>
    <t>PAGAMENTO FATTURA N. LA00489510</t>
  </si>
  <si>
    <t>PAGAMENTO FATTURA N. LA00489509</t>
  </si>
  <si>
    <t>PAGAMNETO FATTURA N. 2/25</t>
  </si>
  <si>
    <t>FRANCO LAUTIZI</t>
  </si>
  <si>
    <t>ACCONTO FATTURA N. 2/PA</t>
  </si>
  <si>
    <t>IRPINIA PIETRE</t>
  </si>
  <si>
    <t>PAGAMENTO FATTURA N. 250 E INTERESSI DI MORA</t>
  </si>
  <si>
    <t>AIRMEC SRL</t>
  </si>
  <si>
    <t>PAGAMENTO COMPENSO LEGALE D.I. 58/2025</t>
  </si>
  <si>
    <t>AVV. ANNAMARIA MIELE</t>
  </si>
  <si>
    <t>RIMBORSO UTENZE N. 6-4123 E 6-4122</t>
  </si>
  <si>
    <t>MOSCHELLA NICOLINA - LUCIA TOMMASONE</t>
  </si>
  <si>
    <t>PAGAMENTO FATTURA N. 412411229665</t>
  </si>
  <si>
    <t xml:space="preserve">PAGAMENTO FATTURA N. 412412792099 </t>
  </si>
  <si>
    <t>PAGAMENTO FATTURA N. 412412792105</t>
  </si>
  <si>
    <t>PAGAMENTO FATTURA N. 412412792092</t>
  </si>
  <si>
    <t>PAGAMENTO FATTURA N. 412411682581</t>
  </si>
  <si>
    <t>PAGAMENTO FATTURA N. 412411682575</t>
  </si>
  <si>
    <t>PAGAMENTO FATTURA N. 412411229609</t>
  </si>
  <si>
    <t>PAGAMENTO FATTURA N. 412411229620</t>
  </si>
  <si>
    <t>PAGAMENTO FATTURA N. 412411229621</t>
  </si>
  <si>
    <t>PAGAMENTO FATTURA N. 412411229623</t>
  </si>
  <si>
    <t>PAGAMENTO FATTURA N. 412411229628</t>
  </si>
  <si>
    <t>PAGAMENTO FATTURA N. 412411229629</t>
  </si>
  <si>
    <t>PAGAMENTO FATTURA N. 412411229636</t>
  </si>
  <si>
    <t>PAGAMENTO FATTURA N. 412411229642</t>
  </si>
  <si>
    <t>PAGAMENTO FATTURA N. 412411229652</t>
  </si>
  <si>
    <t>PAGAMENTO FATTURA N. 412411229653</t>
  </si>
  <si>
    <t>PAGAMENTO FATTURA N. 412411229658</t>
  </si>
  <si>
    <t>PAGAMENTO FATTURA N. 412411229659</t>
  </si>
  <si>
    <t>PAGAMENTO FATTURA N. 412415061509</t>
  </si>
  <si>
    <t>PAGAMENTO FATTURA N. 412415061510</t>
  </si>
  <si>
    <t xml:space="preserve">PAGAMENTO FATTURA N. 412415061511 </t>
  </si>
  <si>
    <t>PAGAMENTO FATTURA N. 412415061513</t>
  </si>
  <si>
    <t>PAGAMENTO FATTURA N. 412415061518</t>
  </si>
  <si>
    <t>PAGAMENTO FATTURA N. 412415061527</t>
  </si>
  <si>
    <t>PAGAMENTO FATTURA N. 412415061532</t>
  </si>
  <si>
    <t>ACCONTO COMPENSO ADVISOR LEGALE</t>
  </si>
  <si>
    <t>AVV. GIUSEPPE FAUCEGLIA</t>
  </si>
  <si>
    <t>PAGAMENTO PER D.I. N. 3447/2024</t>
  </si>
  <si>
    <t>COMUNE DI SAN LEUCIO DEL SANNIO</t>
  </si>
  <si>
    <t>AVV. ANTONIO GRASSO</t>
  </si>
  <si>
    <t>PAGAMENTO COMPENSO PER D.I. N. 2856/2024</t>
  </si>
  <si>
    <t>AVV. GIULIO MUSU</t>
  </si>
  <si>
    <t>RIMBORSO UTENZA N. 66-2797</t>
  </si>
  <si>
    <t>AURORA CAPONE</t>
  </si>
  <si>
    <t>ANTONIO LENZI</t>
  </si>
  <si>
    <t>CASH DEPOSIT - P.IVA 00080810641</t>
  </si>
  <si>
    <t>TBS EUROPE SRL</t>
  </si>
  <si>
    <t>ACCONTO FATTURA N. 2/25</t>
  </si>
  <si>
    <t>SOCIETA' GENERALE DI EDILIZIA</t>
  </si>
  <si>
    <t>PAGAMENTO FATTURA N. 259/2024</t>
  </si>
  <si>
    <t>SO.T.ECO SPA</t>
  </si>
  <si>
    <t>PAGAMENTO FATTURA N. 7</t>
  </si>
  <si>
    <t>PAGAMENTO FATTURA N. 4/2024</t>
  </si>
  <si>
    <t>KEMA SCIENCE</t>
  </si>
  <si>
    <t>PAGAMENTO FATTURA N. 22/2024</t>
  </si>
  <si>
    <t>PAGAMENTO FATTURA N. 23/2024</t>
  </si>
  <si>
    <t>PAGAMENTO FATTURA N. 67</t>
  </si>
  <si>
    <t>FEMAT SRL</t>
  </si>
  <si>
    <t>PAGAMENTO FATTURA N. 230/2024</t>
  </si>
  <si>
    <t>EMPORIO SRL</t>
  </si>
  <si>
    <t>SALDO FATTURA N. 31/24</t>
  </si>
  <si>
    <t>SYSTEM IMPIANTI</t>
  </si>
  <si>
    <t>PAGAMENTO FATTURE N. 658 - 720 E 719</t>
  </si>
  <si>
    <t>ECOLOGIA BERNARDO</t>
  </si>
  <si>
    <t>PAGAMENTO FATTURA N. 24/24</t>
  </si>
  <si>
    <t>RICCI COSTRUZIONI</t>
  </si>
  <si>
    <t>ACCONTO FATTURA N. 1/FE</t>
  </si>
  <si>
    <t>CONTRIBUTO ANNUALE</t>
  </si>
  <si>
    <t>PAGAMENTO ACQUISTO LICENZE SOFTWARE - PURCHASE CODE: 357546</t>
  </si>
  <si>
    <t>NANOSYSTEMS</t>
  </si>
  <si>
    <t xml:space="preserve">PAGAMENTO FATTURA N. 5 </t>
  </si>
  <si>
    <t>PAGAMENTO 17 RATA REGOLAZIONE DEL DEBITO</t>
  </si>
  <si>
    <t>SALDO FOGLIO PAGA FEBBRAIO 2025</t>
  </si>
  <si>
    <t>MARIO BARBARISI</t>
  </si>
  <si>
    <t>PAGAMENTO COMPENSO CORTE D'APPELLO DI NAPOLI ALTO CALORE/ABBANDONATO ANTONIO</t>
  </si>
  <si>
    <t>AVV. ELVIRA MATARAZZO</t>
  </si>
  <si>
    <t>COMPENSO LEGALE CORTE D'APPELLO DI NAPOLI RUSSO/MAYA/ALTO CALORE</t>
  </si>
  <si>
    <t>RIMBORSO UT. N. 34-1071</t>
  </si>
  <si>
    <t>RUSSO ERMINIA</t>
  </si>
  <si>
    <t>RIMBORSO UTENZA. N. 8-47279</t>
  </si>
  <si>
    <t>AMELIO GRAZIA</t>
  </si>
  <si>
    <t>RIMBORSO UR. N. 135-899</t>
  </si>
  <si>
    <t>CARUSO MICHELE - CARUSO MAURIZIO</t>
  </si>
  <si>
    <t>RIMBORSO UT. N. 18-1270</t>
  </si>
  <si>
    <t>BENEAGURANTE GAETANO</t>
  </si>
  <si>
    <t>RIMBORSO UT. N. 84-1847</t>
  </si>
  <si>
    <t>COVELLUZZI ANNAMARIA</t>
  </si>
  <si>
    <t>RIMBORSO UT. N. 131-6611</t>
  </si>
  <si>
    <t>ORLACCHIO NICOLA</t>
  </si>
  <si>
    <t>RIMBORSO UT. N. 25-1148</t>
  </si>
  <si>
    <t xml:space="preserve"> RUGGIERO ROMANO - RUGGIERO ADA</t>
  </si>
  <si>
    <t>RIMBORSO UT. N. 67-1028</t>
  </si>
  <si>
    <t>CAPOBIANCO ANTONIETTA</t>
  </si>
  <si>
    <t>PAGAMENTO FATTURA N. 42/PA CIG: B3EF4C6D13 CUP: H83E17000100006</t>
  </si>
  <si>
    <t>RIMBORSO UT. N. 57-4654</t>
  </si>
  <si>
    <t>BAR SCANDONE</t>
  </si>
  <si>
    <t>PAGAMENTO FATTURA N. 412417403159</t>
  </si>
  <si>
    <t>PAGAMENTO FATTURA N. 412417403163</t>
  </si>
  <si>
    <t>PAGAMENTO FATTURA N. 412417403170</t>
  </si>
  <si>
    <t>PAGAMENTO FATTURA N. 412417403172</t>
  </si>
  <si>
    <t>PAGAMENTO FATTURA N. 412417403185</t>
  </si>
  <si>
    <t xml:space="preserve">PAGAMENTO FATTURA N. 412417403200 </t>
  </si>
  <si>
    <t>PAGAMENTO FATTURA N. 412417403201</t>
  </si>
  <si>
    <t>PAGAMNETO FATTURA N. 412417403238</t>
  </si>
  <si>
    <t>PAGAMNETO FATTURA N. 412419281146</t>
  </si>
  <si>
    <t>PAGAMNETO FATTURA N. 412419493773</t>
  </si>
  <si>
    <t>ACCONTO FATTURA N. 149/1B</t>
  </si>
  <si>
    <t>TEAMSYSTEM SPA</t>
  </si>
  <si>
    <t>PAGAMENTO FATTURA N. 158/2024</t>
  </si>
  <si>
    <t>AG SERVICE</t>
  </si>
  <si>
    <t>PAGAMENTO FATTURA N. 4/25</t>
  </si>
  <si>
    <t>CONSULENZA E SERVIZI</t>
  </si>
  <si>
    <t>PAGAMENTO FATTURA N. E/1632</t>
  </si>
  <si>
    <t>DIGITALPA SRL</t>
  </si>
  <si>
    <t>CANONE DI LOCAZIONE DI LOCAZIONE FEBBRAIO 2025</t>
  </si>
  <si>
    <t>PAGAMENTO CANONE DI LOCAZIONE FEBBRAIO 2025</t>
  </si>
  <si>
    <t>PAGAMENTO FATTURA N. 21</t>
  </si>
  <si>
    <t>SALZANO ANTONIO</t>
  </si>
  <si>
    <t>PAGAMENTO FATTURA N. 001446</t>
  </si>
  <si>
    <t>AR.TEC. SUD SRL</t>
  </si>
  <si>
    <t>PAGAMENTO FATTURA N. 001557</t>
  </si>
  <si>
    <t>PAGAMENTO FATTURA N. 001303</t>
  </si>
  <si>
    <t>PAGAMENTO FATTURA N. 001187</t>
  </si>
  <si>
    <t>PAGAMENTO FATTURA N. 000754</t>
  </si>
  <si>
    <t>PAGAMENTO FATTURA N. 04/2025</t>
  </si>
  <si>
    <t>PAGAMENTO FATTURA N. 19/25</t>
  </si>
  <si>
    <t>DONATO MADARO</t>
  </si>
  <si>
    <t xml:space="preserve">PAGAMENTO PER  SENT. N. 334/2024 </t>
  </si>
  <si>
    <t xml:space="preserve">ELENA DI PAOLA </t>
  </si>
  <si>
    <t>COMP.LEGALE SENT. 334/2024 E PRECETTO</t>
  </si>
  <si>
    <t>AVV. NIKI COVELLI</t>
  </si>
  <si>
    <t>COMUNE DI SAN LUPO</t>
  </si>
  <si>
    <t>INTEGRAZIONE FOGLIO PAGA FEBBRAIO 2025</t>
  </si>
  <si>
    <t>MARIO VANNI</t>
  </si>
  <si>
    <t>PAGAMENTO FATTURE N. 1/1/1 E 2/1/1</t>
  </si>
  <si>
    <t>COMUNE DI PAROLISE</t>
  </si>
  <si>
    <t>PAGAMENTO FATTURA N. 1/2/2</t>
  </si>
  <si>
    <t>COMUNE DI PONTELANDOLFO</t>
  </si>
  <si>
    <t>PAGAMENTO II RATA PARTITE CONTABILI ANNO 2023</t>
  </si>
  <si>
    <t>COMUNE DI APICE</t>
  </si>
  <si>
    <t>COMUNE DI MONTEFUSCO</t>
  </si>
  <si>
    <t>PAGAMENTO FATTURA PROFORMA N. OV25-00046</t>
  </si>
  <si>
    <t>SISGEO SRL</t>
  </si>
  <si>
    <t>RIMBORSO UTENZA N. 131-3826</t>
  </si>
  <si>
    <t>STRIANI ERMINIO</t>
  </si>
  <si>
    <t>RIMBORSO UT. N. 1-1107</t>
  </si>
  <si>
    <t>GAETA PIETRO - GAETA ANTONIO</t>
  </si>
  <si>
    <t>RIMBORSO UT. N. 1-1205</t>
  </si>
  <si>
    <t>CIPOLLETTA GIUSEPPINA</t>
  </si>
  <si>
    <t>PAGAMENTO ORDINE N. 4052 DEL 30-01-2025</t>
  </si>
  <si>
    <t>REFILL SRL</t>
  </si>
  <si>
    <t>PAGAMENTO PROFORMA N. 3/2025</t>
  </si>
  <si>
    <t>UNIVCHIM</t>
  </si>
  <si>
    <t>TASSA ISCRIZIONE AMEDEO GUERRIERO - TERESA BRUNO - GIULIANA DE VITO</t>
  </si>
  <si>
    <t>CONSIGLIO DELL'ORDINE AVVOCATI DI AVELLINO</t>
  </si>
  <si>
    <t>PAGAMENTO FATTURA N. 14 E 15</t>
  </si>
  <si>
    <t>COMUNE DI QUADRELLE</t>
  </si>
  <si>
    <t>RIMBORSO UT. N. 1-931</t>
  </si>
  <si>
    <t>GIELLA GILDA - GAETA GIUSEPPINA</t>
  </si>
  <si>
    <t>RIMBORSO UT. N. 49-1044</t>
  </si>
  <si>
    <t>ANTONIO DE FALCO - DE FALCO MICHELE</t>
  </si>
  <si>
    <t>PAGAMENTO FATTURA N. 412417403046</t>
  </si>
  <si>
    <t>PAGAMENTO FATTURA N. 412417403038</t>
  </si>
  <si>
    <t>PAGAMENTO FATTURA N. 412415061539</t>
  </si>
  <si>
    <t>PAGAMENTO FATTURA N. 412415061542</t>
  </si>
  <si>
    <t>PAGAMENTO FATTURA N. 75/17T</t>
  </si>
  <si>
    <t>PAGAMENTO FATTURA N. M 92/17T</t>
  </si>
  <si>
    <t>PAGAMENTO FATTURA N. 94/17T</t>
  </si>
  <si>
    <t>ACCONTO FATTURA N. 6000066/2024</t>
  </si>
  <si>
    <t>PAGAMENTO FATTURA N. 223</t>
  </si>
  <si>
    <t>PAGAMENTO CANONE DI LOCAZIONE MARZO 2025</t>
  </si>
  <si>
    <t>CODICE AVDS 802336 - CIG: B0D2DE39CE</t>
  </si>
  <si>
    <t>HOWEDEN SPA</t>
  </si>
  <si>
    <t>PAGAMENTO ACCONTO FATTURA N. 546/24</t>
  </si>
  <si>
    <t>ACCONTO FATTURA N. 6/24</t>
  </si>
  <si>
    <t>PAGAMENTO FATTURA N. 01/48</t>
  </si>
  <si>
    <t>CIASULLO COSTRUZIONE SRL</t>
  </si>
  <si>
    <t>ACCONTO FATTURA N. 33/24</t>
  </si>
  <si>
    <t>PISANIELLO COSTRUZIONI</t>
  </si>
  <si>
    <t>CONTR. AZ.-DIP. E TFR FEBBRAIO 2025</t>
  </si>
  <si>
    <t>PEGASO</t>
  </si>
  <si>
    <t>PAGAMENTO MORA NOVEMBRE 2024</t>
  </si>
  <si>
    <t>SALDO FATTURA N. 2/24</t>
  </si>
  <si>
    <t>SO.GE.ED SRL</t>
  </si>
  <si>
    <t>ACCONTO FATTURA N. 54/2024</t>
  </si>
  <si>
    <t>ACCONTO FATTURA N. 16/2024</t>
  </si>
  <si>
    <t>DE FEO SANDRO</t>
  </si>
  <si>
    <t>ACCONTO FATTURA N. 136/PA</t>
  </si>
  <si>
    <t xml:space="preserve">F.LLI STROLLO </t>
  </si>
  <si>
    <t>RIMBORSO UT. N. 8-45041</t>
  </si>
  <si>
    <t>PANNULLO ANTONIO - PANNULLO ANGELA</t>
  </si>
  <si>
    <t>RIMBORSO UT. N. 70-2721</t>
  </si>
  <si>
    <t>BOCCELLA PASQUALE</t>
  </si>
  <si>
    <t>RIMBORSO UT. N. 31-409</t>
  </si>
  <si>
    <t>SCAFURO LUIGIA - FORTUNATO CARMINE</t>
  </si>
  <si>
    <t>FASULO LORENZO</t>
  </si>
  <si>
    <t>ACCONTO FATTURA N. 10/2025 CUP: H13E19000290006 CIG: 9471068C8D</t>
  </si>
  <si>
    <t>PAGAMENTO POLIZZA N. 407292989 CUP: H73E19000170006 CIG: B26EEAC3A6</t>
  </si>
  <si>
    <t>ASSITECA SPA</t>
  </si>
  <si>
    <t>SALDO FATTURA N. 13/2024 CUP: H73E19000170006 CIG: 92892958BB</t>
  </si>
  <si>
    <t>SOCOS SRL</t>
  </si>
  <si>
    <t>ACCONTO FATTURA N. 34/2024 CUP: H73E19000170006 CIG: 92892958BB</t>
  </si>
  <si>
    <t>SALDO FATTURA N. 25/2024 CUP: H73E19000170006 CIG: 92892958BB</t>
  </si>
  <si>
    <t>PAGAMENTO FATTURA N. 412415061592</t>
  </si>
  <si>
    <t>PAGAMENTO FATTURA N. 412415061547</t>
  </si>
  <si>
    <t>PAGAMENTO FATTURA N. 412415061552</t>
  </si>
  <si>
    <t>PAGAMENTO FATTURA N. 412415061600</t>
  </si>
  <si>
    <t>PAGAMENTO FATTURA N. 412417403039</t>
  </si>
  <si>
    <t>PAGAMENTO FATTURA N. 412417403047</t>
  </si>
  <si>
    <t>PAGAMENTO FATTURA N. 412417403056</t>
  </si>
  <si>
    <t>PAGAMENTO FATTURA N. 412417403119</t>
  </si>
  <si>
    <t>PAGAMENTO FATTURA N. 412417403148</t>
  </si>
  <si>
    <t>PAG.FATT.N.7X050270005/2024</t>
  </si>
  <si>
    <t>TELECOM</t>
  </si>
  <si>
    <t>PAG.FATT.N.7X04939880/2024</t>
  </si>
  <si>
    <t>PAG.FATT.N.7X04577265/2024</t>
  </si>
  <si>
    <t>PAG.FATT.N.7X04615008/2024</t>
  </si>
  <si>
    <t>PAG.FATT.N.7X05581651/2024</t>
  </si>
  <si>
    <t>PAG.FATT.N.7X05581778/2024</t>
  </si>
  <si>
    <t>PAG.FATT.N.7X06049453/2024</t>
  </si>
  <si>
    <t>PAG.FATT.N.7X05966440/2024</t>
  </si>
  <si>
    <t>PAG.FATT.N.7X05732895/2024</t>
  </si>
  <si>
    <t>PAG.FATT.N.7X00503343/2025</t>
  </si>
  <si>
    <t>PAG.FATT.N.7X00956145/2025</t>
  </si>
  <si>
    <t>PAG.FATT.N.7X00503236/2025</t>
  </si>
  <si>
    <t>PAG.FATT.N.7X00805475/2025</t>
  </si>
  <si>
    <t>PAG.FATT.N.302/2025</t>
  </si>
  <si>
    <t>PAG.FATT.N.303/2025</t>
  </si>
  <si>
    <t>PAG.FATT.N.305/2025</t>
  </si>
  <si>
    <t>PAG.FATT.N.306/2025</t>
  </si>
  <si>
    <t>PAG.FATT.N.304/2025</t>
  </si>
  <si>
    <t>PAG.FATT.N.287/2024</t>
  </si>
  <si>
    <t>SICILIANO TECNOLOGIE</t>
  </si>
  <si>
    <t>PAG.FATT.N.104/2025</t>
  </si>
  <si>
    <t>RIMBORSO UTENZA N. 18-1720</t>
  </si>
  <si>
    <t>PAGAMENTO PER ORDINE N. G139552M-1707582</t>
  </si>
  <si>
    <t>PARK PLACE</t>
  </si>
  <si>
    <t>PAGAMENTO FATTURA N. 412411229618</t>
  </si>
  <si>
    <t>PAGAMENTO FATTURA N. 412411229614</t>
  </si>
  <si>
    <t>PAGAMENTO FATTURA N. 412411229607</t>
  </si>
  <si>
    <t>PAGAMENTO FATTURA N. 412411229603</t>
  </si>
  <si>
    <t>PAGAMENTO FATTURA N. 412415061553</t>
  </si>
  <si>
    <t>PAGAMENTO FATTURA N. 412415061558</t>
  </si>
  <si>
    <t>PAGAMENTO FATTURA N. 412415061559</t>
  </si>
  <si>
    <t>PAGAMENTO FATTURA N. 412415061563</t>
  </si>
  <si>
    <t>PAGAMENTO FATTURA N. 412415061573</t>
  </si>
  <si>
    <t>PAGAMENTO FATTURA N. 412415061565</t>
  </si>
  <si>
    <t>PAGAMENTO FATTURA N. 412417403068</t>
  </si>
  <si>
    <t>PAGAMENTO FATTURA N. 412417403071</t>
  </si>
  <si>
    <t>PAGAMENTO FATTURA N. 412417403076</t>
  </si>
  <si>
    <t>PAGAMENTO FATTURA N. 412419493781</t>
  </si>
  <si>
    <t>PAGAMENTO FATTURA N. 412419493790</t>
  </si>
  <si>
    <t>PAGAMENTO FATTURA N. 412419493795</t>
  </si>
  <si>
    <t>SALDO PARTITE CONTABILI ANNO 2023 AL NETTO DI COMPENSAZIONE</t>
  </si>
  <si>
    <t>COMUNE DI VILLAMAINA</t>
  </si>
  <si>
    <t>ACCONTO PARTITE CONTABILI ANNO 2023 AL NETTO DI COMPENSAZIONE</t>
  </si>
  <si>
    <t>COMUNE DI MONTEMILETTO</t>
  </si>
  <si>
    <t>COMUNE DI SANT'ANGELO ALL'ESCA</t>
  </si>
  <si>
    <t>PAGAMENTO FATTURA N. 254/2024</t>
  </si>
  <si>
    <t>HOSMOTIC SRL</t>
  </si>
  <si>
    <t>PAGAMENTO FATTURA N. 281/2024</t>
  </si>
  <si>
    <t>PAGAMENTO FATTURA N. 308/2024</t>
  </si>
  <si>
    <t>PAGAMENTO FATTURA N. 324/2024</t>
  </si>
  <si>
    <t>PAGAMENTO FATTURA N. 25/2025</t>
  </si>
  <si>
    <t>PAGAMENTO FATTURA N. R124144247</t>
  </si>
  <si>
    <t>S.I.A.D. SPA</t>
  </si>
  <si>
    <t>PAGAMENTO FATTURA N. 12/001 E 6/001</t>
  </si>
  <si>
    <t>ACCONTO FATTURA N. 13/2025</t>
  </si>
  <si>
    <t>EDIL CIAMBRIELLO</t>
  </si>
  <si>
    <t>PAGAMENTO FATTURA N. RI24163511</t>
  </si>
  <si>
    <t>PAGAMNETO FATTURA N. RI24184496</t>
  </si>
  <si>
    <t>PAGAMENTO FATTURA N. RI24200960</t>
  </si>
  <si>
    <t>PAGAMENTO FATTURA N. RI24215668</t>
  </si>
  <si>
    <t>PAGAMENTO FATTURA N. RI25018482</t>
  </si>
  <si>
    <t>PAGAMENTO FATTURA N. RI25029475</t>
  </si>
  <si>
    <t>PAGAMENTO FATTURA N. 3250018006</t>
  </si>
  <si>
    <t>SALDO FATTURA N. 1024222419</t>
  </si>
  <si>
    <t>PAGAMENTO FATTURA N. 2267</t>
  </si>
  <si>
    <t>SOCIETA' CHIMICA MEDITERRANEA</t>
  </si>
  <si>
    <t>PAGAMENTO FATTURA N. 2285</t>
  </si>
  <si>
    <t>PAGAMENTO FATTURA N. 2014</t>
  </si>
  <si>
    <t>PAGAMENTO FATTURA N. 2767</t>
  </si>
  <si>
    <t>PAGAMENTO FATTURA N. 000358</t>
  </si>
  <si>
    <t>PAGAMENTO TASSE AUTOMOBILISTICHE 45 FIORINI 2023-2024-2025</t>
  </si>
  <si>
    <t>ACI AVELLINO</t>
  </si>
  <si>
    <t>PAGAMENTO TASSE AUTOMOBILISTICHE 6 VEICOLI 2023-2024-2025</t>
  </si>
  <si>
    <t>PAGAMENTO TASSE AUTOMOBILISTICHE 71 VEICOLI 2025-2026</t>
  </si>
  <si>
    <t>PAGAMENTO PER ACQUISTO ROTOLONI DI CARTA</t>
  </si>
  <si>
    <t>STEFANO MAZZONE</t>
  </si>
  <si>
    <t>PAGAMENTO FATTURA N. 2/25</t>
  </si>
  <si>
    <t>EURO GARDENIA SRL</t>
  </si>
  <si>
    <t>PAGAMENTO FATTURA N. 1508/03</t>
  </si>
  <si>
    <t>L &amp; G SOLUTION SRL</t>
  </si>
  <si>
    <t>PAGAMENTO FATTURA N. 71/03</t>
  </si>
  <si>
    <t>PAGAMENTO FATTURA N. 206/03</t>
  </si>
  <si>
    <t>PAGAMENTO FATTURA N. 448/2024</t>
  </si>
  <si>
    <t>DIGITALGRAPHIC SRL</t>
  </si>
  <si>
    <t>PAGAMNETO FATTURA N. 507/2024</t>
  </si>
  <si>
    <t>PAGAMENTO FATTURA N. 550/2024</t>
  </si>
  <si>
    <t>PAGAMENTO FATTURA N. 623/2024</t>
  </si>
  <si>
    <t>PAGAMENTO CONTRIBUTO UNIFICATO SENT. 311/2025</t>
  </si>
  <si>
    <t>PAGAMENTO CONTRIBUTO UNIFICATO GDP AVELLINO RGN 2290-2024</t>
  </si>
  <si>
    <t>PAGAMENTO CONTRIBUTO UNIFICATO RGN 3631-2024</t>
  </si>
  <si>
    <t>PAGAMNETO COMPENSO PER CONSULENZA LEGALE</t>
  </si>
  <si>
    <t>STUDIO LEGALE BENIGNI</t>
  </si>
  <si>
    <t xml:space="preserve">SALDO PARTITE CONTABILI ANNO 2023 </t>
  </si>
  <si>
    <t>COMUNE DI PRETURO IRPINO</t>
  </si>
  <si>
    <t>PAGAMENTO PER ORDINE N. 184353262</t>
  </si>
  <si>
    <t>THERMO FISHER</t>
  </si>
  <si>
    <t>RIMBORSO UTENZA N. 6-12147</t>
  </si>
  <si>
    <t>VELARDI IVANA</t>
  </si>
  <si>
    <t>RIMBORSO UTENZA N. 137-8664</t>
  </si>
  <si>
    <t>ABBRUZZESE PAOLA</t>
  </si>
  <si>
    <t>RIMBORSO UTENZE N. 128-3400</t>
  </si>
  <si>
    <t>ANTONIO BOSCO</t>
  </si>
  <si>
    <t>RIMBORSO UTENZA N. 8-46949</t>
  </si>
  <si>
    <t>SCUOLA ELEMENTARE E MATERNA S.CHIARA</t>
  </si>
  <si>
    <t>RIMBORSO UTENZE N. 8-74193 E 49-12723</t>
  </si>
  <si>
    <t>SCA FOOD SRL</t>
  </si>
  <si>
    <t>PAGAMENTO 18 RATA REGOLAZIONE DEL DEBITO</t>
  </si>
  <si>
    <t>PAGAMENTO FATTURA N. 1/17T</t>
  </si>
  <si>
    <t>PAGAMENTO FATTURA N. 99/17T</t>
  </si>
  <si>
    <t>PAGAMENTO FATTURA N. 98/17T</t>
  </si>
  <si>
    <t>PAGAMENTO FATTURA N. 1265/2024</t>
  </si>
  <si>
    <t>PAGAMENTO FATTURA N. 66/2025</t>
  </si>
  <si>
    <t>PAGAMENTO FATTURA N. M258</t>
  </si>
  <si>
    <t>PAGAMENTO FATTURA N. M17</t>
  </si>
  <si>
    <t>PAGAMENTO FATTURA N. 1/545</t>
  </si>
  <si>
    <t>CENTRO STAMPA DE CUNZO</t>
  </si>
  <si>
    <t>PAGAMENTO FATTURA N. 8679088</t>
  </si>
  <si>
    <t>BRUNEAU ITALIA SRL</t>
  </si>
  <si>
    <t>PAGAMENTO CONTRIBUTO UNIFICATO</t>
  </si>
  <si>
    <t>PAGAMNETO CONTRIBUTO UNIFICATO</t>
  </si>
  <si>
    <t>PAGAMENTO PER ADESIONE PROCEDURA DI MEDIAZIONE</t>
  </si>
  <si>
    <t>WORKS IN PROGRESS SRL</t>
  </si>
  <si>
    <t>PAGAMNETO FATTURA N. 30372/1-2024</t>
  </si>
  <si>
    <t>ENERGAS SPA</t>
  </si>
  <si>
    <t>PAGAMENTO FATTURA N. 6151/1-2025</t>
  </si>
  <si>
    <t>PAGAMENTO FATTURA N. 384</t>
  </si>
  <si>
    <t>FRATELLI MOLINARO SRL</t>
  </si>
  <si>
    <t>PAGAMNETO ATTO DI PIGNORAMENTO VITO DI PAOLA</t>
  </si>
  <si>
    <t>MUNICIPIA SPA</t>
  </si>
  <si>
    <t>RIMBORSO UTENZA N. 8-72279</t>
  </si>
  <si>
    <t>LAVORI SMART CITY</t>
  </si>
  <si>
    <t>SALDO FATTURA N. 412853</t>
  </si>
  <si>
    <t>ACCONTO FATTURA N. 60/2024</t>
  </si>
  <si>
    <t>DELLO IACOVO COSTRUZIONI</t>
  </si>
  <si>
    <t>ACCONTO FATTURA N. 2/B2C</t>
  </si>
  <si>
    <t xml:space="preserve">ACCONTO FATTURA N. 2 </t>
  </si>
  <si>
    <t xml:space="preserve">SALDO FATTURA N. 1 E N. 3 </t>
  </si>
  <si>
    <t>PAGAMENTO FATTURA N. 20</t>
  </si>
  <si>
    <t xml:space="preserve">ACCONTO FATTURA N. 1 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</si>
</sst>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[$€-2]\ * #,##0.00_-;\-[$€-2]\ * #,##0.00_-;_-[$€-2]\ * &quot;-&quot;??_-"/>
    <numFmt numFmtId="167" formatCode="&quot;€&quot;\ #,##0.00;[Red]\-&quot;€&quot;\ #,##0.00"/>
    <numFmt numFmtId="168" formatCode="&quot;€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>
      <alignment readingOrder="1"/>
    </xf>
    <xf numFmtId="44" fontId="2" fillId="0" borderId="0" applyFont="0" applyFill="0" applyBorder="0" applyAlignment="0" applyProtection="0"/>
    <xf numFmtId="0" fontId="1" fillId="0" borderId="0">
      <alignment readingOrder="1"/>
    </xf>
    <xf numFmtId="0" fontId="2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0" xfId="0">
      <alignment readingOrder="1"/>
    </xf>
    <xf numFmtId="164" fontId="0" fillId="0" borderId="0" xfId="0" applyNumberFormat="1">
      <alignment readingOrder="1"/>
    </xf>
    <xf numFmtId="14" fontId="0" fillId="0" borderId="1" xfId="0" applyNumberFormat="1" applyBorder="1">
      <alignment readingOrder="1"/>
    </xf>
    <xf numFmtId="0" fontId="0" fillId="0" borderId="1" xfId="0" applyBorder="1">
      <alignment readingOrder="1"/>
    </xf>
    <xf numFmtId="0" fontId="1" fillId="0" borderId="1" xfId="0" applyFont="1" applyBorder="1">
      <alignment readingOrder="1"/>
    </xf>
    <xf numFmtId="164" fontId="1" fillId="0" borderId="1" xfId="0" applyNumberFormat="1" applyFont="1" applyBorder="1" applyAlignment="1">
      <alignment horizontal="right" readingOrder="1"/>
    </xf>
    <xf numFmtId="165" fontId="0" fillId="0" borderId="1" xfId="0" applyNumberFormat="1" applyBorder="1">
      <alignment readingOrder="1"/>
    </xf>
    <xf numFmtId="165" fontId="0" fillId="0" borderId="1" xfId="1" applyNumberFormat="1" applyFont="1" applyBorder="1" applyAlignment="1">
      <alignment readingOrder="1"/>
    </xf>
    <xf numFmtId="165" fontId="1" fillId="0" borderId="1" xfId="3" applyNumberFormat="1" applyFont="1" applyBorder="1" applyAlignment="1">
      <alignment readingOrder="1"/>
    </xf>
    <xf numFmtId="165" fontId="1" fillId="0" borderId="1" xfId="1" applyNumberFormat="1" applyFont="1" applyBorder="1" applyAlignment="1">
      <alignment readingOrder="1"/>
    </xf>
    <xf numFmtId="49" fontId="1" fillId="0" borderId="1" xfId="0" applyNumberFormat="1" applyFont="1" applyBorder="1">
      <alignment readingOrder="1"/>
    </xf>
    <xf numFmtId="0" fontId="4" fillId="0" borderId="1" xfId="0" applyFont="1" applyBorder="1">
      <alignment readingOrder="1"/>
    </xf>
    <xf numFmtId="0" fontId="0" fillId="0" borderId="1" xfId="0" applyBorder="1"/>
    <xf numFmtId="164" fontId="0" fillId="0" borderId="1" xfId="0" applyNumberFormat="1" applyBorder="1">
      <alignment readingOrder="1"/>
    </xf>
    <xf numFmtId="0" fontId="1" fillId="0" borderId="1" xfId="0" applyFont="1" applyFill="1" applyBorder="1">
      <alignment readingOrder="1"/>
    </xf>
    <xf numFmtId="164" fontId="1" fillId="0" borderId="1" xfId="0" applyNumberFormat="1" applyFont="1" applyBorder="1">
      <alignment readingOrder="1"/>
    </xf>
    <xf numFmtId="0" fontId="3" fillId="0" borderId="0" xfId="0" applyFont="1" applyAlignment="1">
      <alignment horizontal="center"/>
    </xf>
    <xf numFmtId="0" fontId="0" fillId="0" borderId="3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1" fillId="0" borderId="1" xfId="0" applyNumberFormat="1" applyFont="1" applyBorder="1">
      <alignment readingOrder="1"/>
    </xf>
    <xf numFmtId="14" fontId="1" fillId="0" borderId="1" xfId="4" applyNumberFormat="1" applyFont="1" applyBorder="1">
      <alignment readingOrder="1"/>
    </xf>
    <xf numFmtId="164" fontId="1" fillId="0" borderId="1" xfId="3" applyNumberFormat="1" applyFont="1" applyBorder="1" applyAlignment="1">
      <alignment readingOrder="1"/>
    </xf>
    <xf numFmtId="164" fontId="0" fillId="0" borderId="1" xfId="1" applyNumberFormat="1" applyFont="1" applyBorder="1" applyAlignment="1">
      <alignment readingOrder="1"/>
    </xf>
    <xf numFmtId="0" fontId="1" fillId="0" borderId="1" xfId="0" applyFont="1" applyBorder="1" applyAlignment="1">
      <alignment wrapText="1" readingOrder="1"/>
    </xf>
    <xf numFmtId="164" fontId="4" fillId="0" borderId="1" xfId="3" applyNumberFormat="1" applyFont="1" applyBorder="1" applyAlignment="1">
      <alignment readingOrder="1"/>
    </xf>
    <xf numFmtId="164" fontId="1" fillId="0" borderId="1" xfId="1" applyNumberFormat="1" applyFont="1" applyBorder="1" applyAlignment="1">
      <alignment readingOrder="1"/>
    </xf>
    <xf numFmtId="0" fontId="1" fillId="0" borderId="2" xfId="0" applyFont="1" applyBorder="1">
      <alignment readingOrder="1"/>
    </xf>
    <xf numFmtId="164" fontId="1" fillId="0" borderId="1" xfId="1" applyNumberFormat="1" applyFont="1" applyBorder="1" applyAlignment="1">
      <alignment horizontal="right" readingOrder="1"/>
    </xf>
    <xf numFmtId="165" fontId="1" fillId="2" borderId="1" xfId="3" applyNumberFormat="1" applyFont="1" applyFill="1" applyBorder="1" applyAlignment="1">
      <alignment readingOrder="1"/>
    </xf>
    <xf numFmtId="49" fontId="1" fillId="0" borderId="2" xfId="0" applyNumberFormat="1" applyFont="1" applyBorder="1">
      <alignment readingOrder="1"/>
    </xf>
    <xf numFmtId="49" fontId="1" fillId="0" borderId="2" xfId="0" applyNumberFormat="1" applyFont="1" applyFill="1" applyBorder="1">
      <alignment readingOrder="1"/>
    </xf>
    <xf numFmtId="164" fontId="0" fillId="0" borderId="1" xfId="1" applyNumberFormat="1" applyFont="1" applyFill="1" applyBorder="1" applyAlignment="1">
      <alignment readingOrder="1"/>
    </xf>
    <xf numFmtId="165" fontId="0" fillId="0" borderId="1" xfId="0" applyNumberFormat="1" applyFill="1" applyBorder="1">
      <alignment readingOrder="1"/>
    </xf>
    <xf numFmtId="165" fontId="0" fillId="0" borderId="1" xfId="1" applyNumberFormat="1" applyFont="1" applyFill="1" applyBorder="1" applyAlignment="1">
      <alignment readingOrder="1"/>
    </xf>
    <xf numFmtId="49" fontId="4" fillId="0" borderId="1" xfId="0" applyNumberFormat="1" applyFont="1" applyBorder="1">
      <alignment readingOrder="1"/>
    </xf>
    <xf numFmtId="164" fontId="6" fillId="0" borderId="1" xfId="0" applyNumberFormat="1" applyFont="1" applyBorder="1">
      <alignment readingOrder="1"/>
    </xf>
    <xf numFmtId="164" fontId="1" fillId="0" borderId="1" xfId="1" applyNumberFormat="1" applyBorder="1" applyAlignment="1">
      <alignment readingOrder="1"/>
    </xf>
    <xf numFmtId="0" fontId="1" fillId="0" borderId="1" xfId="0" applyFont="1" applyBorder="1" applyAlignment="1">
      <alignment horizontal="left" readingOrder="1"/>
    </xf>
    <xf numFmtId="165" fontId="1" fillId="3" borderId="1" xfId="1" applyNumberFormat="1" applyFont="1" applyFill="1" applyBorder="1" applyAlignment="1">
      <alignment readingOrder="1"/>
    </xf>
    <xf numFmtId="0" fontId="2" fillId="0" borderId="1" xfId="5" applyBorder="1"/>
    <xf numFmtId="164" fontId="2" fillId="0" borderId="1" xfId="5" applyNumberFormat="1" applyBorder="1"/>
    <xf numFmtId="165" fontId="1" fillId="0" borderId="1" xfId="0" applyNumberFormat="1" applyFont="1" applyBorder="1">
      <alignment readingOrder="1"/>
    </xf>
    <xf numFmtId="0" fontId="1" fillId="0" borderId="0" xfId="0" applyFont="1">
      <alignment readingOrder="1"/>
    </xf>
    <xf numFmtId="166" fontId="1" fillId="0" borderId="1" xfId="1" applyNumberFormat="1" applyBorder="1" applyAlignment="1">
      <alignment readingOrder="1"/>
    </xf>
    <xf numFmtId="14" fontId="0" fillId="3" borderId="1" xfId="0" applyNumberFormat="1" applyFill="1" applyBorder="1">
      <alignment readingOrder="1"/>
    </xf>
    <xf numFmtId="0" fontId="1" fillId="3" borderId="1" xfId="0" applyFont="1" applyFill="1" applyBorder="1"/>
    <xf numFmtId="164" fontId="0" fillId="3" borderId="1" xfId="0" applyNumberFormat="1" applyFill="1" applyBorder="1"/>
    <xf numFmtId="0" fontId="1" fillId="0" borderId="1" xfId="0" applyFont="1" applyBorder="1"/>
    <xf numFmtId="164" fontId="0" fillId="0" borderId="1" xfId="0" applyNumberFormat="1" applyBorder="1"/>
    <xf numFmtId="0" fontId="1" fillId="0" borderId="2" xfId="0" applyFont="1" applyFill="1" applyBorder="1">
      <alignment readingOrder="1"/>
    </xf>
    <xf numFmtId="164" fontId="1" fillId="3" borderId="1" xfId="0" applyNumberFormat="1" applyFont="1" applyFill="1" applyBorder="1">
      <alignment readingOrder="1"/>
    </xf>
    <xf numFmtId="164" fontId="6" fillId="0" borderId="1" xfId="1" applyNumberFormat="1" applyFont="1" applyBorder="1" applyAlignment="1">
      <alignment readingOrder="1"/>
    </xf>
    <xf numFmtId="0" fontId="1" fillId="0" borderId="1" xfId="0" applyFont="1" applyBorder="1" applyAlignment="1">
      <alignment horizontal="left"/>
    </xf>
    <xf numFmtId="0" fontId="5" fillId="0" borderId="1" xfId="0" applyFont="1" applyBorder="1">
      <alignment readingOrder="1"/>
    </xf>
    <xf numFmtId="164" fontId="5" fillId="0" borderId="1" xfId="1" applyNumberFormat="1" applyFont="1" applyBorder="1" applyAlignment="1">
      <alignment readingOrder="1"/>
    </xf>
    <xf numFmtId="49" fontId="1" fillId="0" borderId="4" xfId="0" applyNumberFormat="1" applyFont="1" applyBorder="1" applyAlignment="1">
      <alignment readingOrder="1"/>
    </xf>
    <xf numFmtId="166" fontId="6" fillId="0" borderId="1" xfId="1" applyNumberFormat="1" applyFont="1" applyBorder="1" applyAlignment="1">
      <alignment readingOrder="1"/>
    </xf>
    <xf numFmtId="0" fontId="4" fillId="0" borderId="1" xfId="6" applyFont="1" applyBorder="1" applyAlignment="1">
      <alignment wrapText="1"/>
    </xf>
    <xf numFmtId="165" fontId="4" fillId="0" borderId="1" xfId="6" applyNumberFormat="1" applyBorder="1" applyAlignment="1">
      <alignment horizontal="right" wrapText="1"/>
    </xf>
    <xf numFmtId="167" fontId="1" fillId="0" borderId="1" xfId="0" applyNumberFormat="1" applyFont="1" applyBorder="1">
      <alignment readingOrder="1"/>
    </xf>
    <xf numFmtId="165" fontId="4" fillId="0" borderId="1" xfId="7" applyNumberFormat="1" applyBorder="1" applyAlignment="1">
      <alignment horizontal="right" wrapText="1"/>
    </xf>
    <xf numFmtId="165" fontId="5" fillId="0" borderId="1" xfId="1" applyNumberFormat="1" applyFont="1" applyBorder="1" applyAlignment="1">
      <alignment readingOrder="1"/>
    </xf>
    <xf numFmtId="14" fontId="0" fillId="0" borderId="0" xfId="0" applyNumberFormat="1">
      <alignment readingOrder="1"/>
    </xf>
    <xf numFmtId="0" fontId="0" fillId="0" borderId="0" xfId="0" applyBorder="1"/>
    <xf numFmtId="0" fontId="0" fillId="0" borderId="0" xfId="0" applyBorder="1">
      <alignment readingOrder="1"/>
    </xf>
    <xf numFmtId="165" fontId="4" fillId="0" borderId="1" xfId="3" applyNumberFormat="1" applyFont="1" applyBorder="1" applyAlignment="1">
      <alignment readingOrder="1"/>
    </xf>
    <xf numFmtId="167" fontId="1" fillId="3" borderId="1" xfId="0" applyNumberFormat="1" applyFont="1" applyFill="1" applyBorder="1">
      <alignment readingOrder="1"/>
    </xf>
    <xf numFmtId="167" fontId="1" fillId="0" borderId="1" xfId="3" applyNumberFormat="1" applyFont="1" applyBorder="1" applyAlignment="1">
      <alignment readingOrder="1"/>
    </xf>
    <xf numFmtId="165" fontId="6" fillId="0" borderId="1" xfId="1" applyNumberFormat="1" applyFont="1" applyBorder="1" applyAlignment="1">
      <alignment readingOrder="1"/>
    </xf>
    <xf numFmtId="165" fontId="7" fillId="0" borderId="1" xfId="1" applyNumberFormat="1" applyFont="1" applyBorder="1" applyAlignment="1">
      <alignment readingOrder="1"/>
    </xf>
    <xf numFmtId="14" fontId="7" fillId="0" borderId="1" xfId="0" applyNumberFormat="1" applyFont="1" applyBorder="1">
      <alignment readingOrder="1"/>
    </xf>
    <xf numFmtId="165" fontId="1" fillId="0" borderId="1" xfId="1" applyNumberFormat="1" applyBorder="1" applyAlignment="1">
      <alignment readingOrder="1"/>
    </xf>
    <xf numFmtId="14" fontId="1" fillId="0" borderId="1" xfId="4" applyNumberFormat="1" applyBorder="1">
      <alignment readingOrder="1"/>
    </xf>
    <xf numFmtId="0" fontId="1" fillId="0" borderId="1" xfId="4" applyBorder="1">
      <alignment readingOrder="1"/>
    </xf>
    <xf numFmtId="166" fontId="0" fillId="0" borderId="1" xfId="0" applyNumberFormat="1" applyBorder="1">
      <alignment readingOrder="1"/>
    </xf>
    <xf numFmtId="165" fontId="0" fillId="0" borderId="5" xfId="1" applyNumberFormat="1" applyFont="1" applyBorder="1" applyAlignment="1">
      <alignment readingOrder="1"/>
    </xf>
    <xf numFmtId="165" fontId="1" fillId="0" borderId="5" xfId="1" applyNumberFormat="1" applyFont="1" applyBorder="1" applyAlignment="1">
      <alignment readingOrder="1"/>
    </xf>
    <xf numFmtId="0" fontId="0" fillId="0" borderId="5" xfId="0" applyBorder="1">
      <alignment readingOrder="1"/>
    </xf>
    <xf numFmtId="164" fontId="0" fillId="0" borderId="5" xfId="0" applyNumberFormat="1" applyBorder="1">
      <alignment readingOrder="1"/>
    </xf>
    <xf numFmtId="0" fontId="0" fillId="0" borderId="5" xfId="0" applyBorder="1"/>
    <xf numFmtId="164" fontId="0" fillId="0" borderId="5" xfId="0" applyNumberFormat="1" applyBorder="1"/>
    <xf numFmtId="14" fontId="0" fillId="0" borderId="5" xfId="0" applyNumberFormat="1" applyBorder="1">
      <alignment readingOrder="1"/>
    </xf>
    <xf numFmtId="165" fontId="0" fillId="0" borderId="5" xfId="0" applyNumberFormat="1" applyBorder="1">
      <alignment readingOrder="1"/>
    </xf>
    <xf numFmtId="165" fontId="0" fillId="0" borderId="1" xfId="0" applyNumberFormat="1" applyBorder="1" applyAlignment="1">
      <alignment horizontal="center" readingOrder="1"/>
    </xf>
    <xf numFmtId="0" fontId="1" fillId="0" borderId="4" xfId="0" applyFont="1" applyBorder="1">
      <alignment readingOrder="1"/>
    </xf>
    <xf numFmtId="164" fontId="1" fillId="0" borderId="1" xfId="0" applyNumberFormat="1" applyFont="1" applyFill="1" applyBorder="1">
      <alignment readingOrder="1"/>
    </xf>
    <xf numFmtId="0" fontId="1" fillId="3" borderId="1" xfId="0" applyFont="1" applyFill="1" applyBorder="1">
      <alignment readingOrder="1"/>
    </xf>
    <xf numFmtId="0" fontId="0" fillId="3" borderId="1" xfId="0" applyFill="1" applyBorder="1"/>
    <xf numFmtId="165" fontId="0" fillId="0" borderId="1" xfId="3" applyNumberFormat="1" applyFont="1" applyBorder="1" applyAlignment="1">
      <alignment readingOrder="1"/>
    </xf>
    <xf numFmtId="0" fontId="8" fillId="0" borderId="0" xfId="0" applyFont="1">
      <alignment readingOrder="1"/>
    </xf>
    <xf numFmtId="165" fontId="0" fillId="0" borderId="1" xfId="3" applyNumberFormat="1" applyFont="1" applyBorder="1" applyAlignment="1">
      <alignment horizontal="left"/>
    </xf>
    <xf numFmtId="168" fontId="0" fillId="0" borderId="1" xfId="0" applyNumberFormat="1" applyBorder="1">
      <alignment readingOrder="1"/>
    </xf>
    <xf numFmtId="4" fontId="0" fillId="0" borderId="1" xfId="0" applyNumberFormat="1" applyBorder="1">
      <alignment readingOrder="1"/>
    </xf>
    <xf numFmtId="14" fontId="0" fillId="0" borderId="1" xfId="0" applyNumberFormat="1" applyBorder="1"/>
    <xf numFmtId="0" fontId="1" fillId="0" borderId="6" xfId="0" applyFont="1" applyBorder="1">
      <alignment readingOrder="1"/>
    </xf>
    <xf numFmtId="164" fontId="1" fillId="0" borderId="6" xfId="0" applyNumberFormat="1" applyFont="1" applyBorder="1" applyAlignment="1">
      <alignment horizontal="right" readingOrder="1"/>
    </xf>
    <xf numFmtId="165" fontId="1" fillId="0" borderId="2" xfId="0" applyNumberFormat="1" applyFont="1" applyBorder="1">
      <alignment readingOrder="1"/>
    </xf>
    <xf numFmtId="17" fontId="1" fillId="0" borderId="1" xfId="0" applyNumberFormat="1" applyFont="1" applyBorder="1">
      <alignment readingOrder="1"/>
    </xf>
  </cellXfs>
  <cellStyles count="8">
    <cellStyle name="Euro" xfId="1"/>
    <cellStyle name="Normale" xfId="0" builtinId="0"/>
    <cellStyle name="Normale 12" xfId="5"/>
    <cellStyle name="Normale 4" xfId="2"/>
    <cellStyle name="Normale 5" xfId="4"/>
    <cellStyle name="Normale_O.I._8" xfId="6"/>
    <cellStyle name="Normale_O.I._9" xfId="7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E619"/>
  <sheetViews>
    <sheetView tabSelected="1" topLeftCell="B13" workbookViewId="0">
      <selection activeCell="B563" sqref="B563"/>
    </sheetView>
  </sheetViews>
  <sheetFormatPr defaultRowHeight="15"/>
  <cols>
    <col min="1" max="1" width="11.140625" customWidth="1"/>
    <col min="2" max="2" width="20.85546875" customWidth="1"/>
    <col min="3" max="3" width="98" customWidth="1"/>
    <col min="4" max="4" width="45.28515625" customWidth="1"/>
    <col min="5" max="5" width="22.85546875" customWidth="1"/>
    <col min="6" max="7" width="17" customWidth="1"/>
    <col min="8" max="8" width="19.28515625" customWidth="1"/>
  </cols>
  <sheetData>
    <row r="1" spans="1:8">
      <c r="A1" s="20" t="s">
        <v>9</v>
      </c>
      <c r="B1" s="17" t="s">
        <v>5</v>
      </c>
      <c r="C1" s="17" t="s">
        <v>6</v>
      </c>
      <c r="D1" s="17" t="s">
        <v>3</v>
      </c>
      <c r="E1" s="17" t="s">
        <v>4</v>
      </c>
      <c r="F1" s="17" t="s">
        <v>7</v>
      </c>
      <c r="G1" s="17" t="s">
        <v>8</v>
      </c>
    </row>
    <row r="2" spans="1:8">
      <c r="A2" s="13"/>
      <c r="B2" s="18"/>
      <c r="C2" s="13"/>
      <c r="D2" s="13"/>
      <c r="E2" s="13"/>
      <c r="F2" s="13"/>
      <c r="G2" s="13"/>
    </row>
    <row r="3" spans="1:8">
      <c r="A3" s="19">
        <v>1</v>
      </c>
      <c r="B3" s="21">
        <v>45659</v>
      </c>
      <c r="C3" s="5" t="s">
        <v>16</v>
      </c>
      <c r="D3" s="5" t="s">
        <v>17</v>
      </c>
      <c r="E3" s="16">
        <v>6539.52</v>
      </c>
      <c r="F3" s="7"/>
      <c r="G3" s="8"/>
      <c r="H3" s="8"/>
    </row>
    <row r="4" spans="1:8">
      <c r="A4" s="19">
        <v>2</v>
      </c>
      <c r="B4" s="3">
        <v>45665</v>
      </c>
      <c r="C4" s="5" t="s">
        <v>18</v>
      </c>
      <c r="D4" s="11" t="s">
        <v>10</v>
      </c>
      <c r="E4" s="14">
        <v>1954.37</v>
      </c>
      <c r="F4" s="7"/>
      <c r="G4" s="8"/>
      <c r="H4" s="8"/>
    </row>
    <row r="5" spans="1:8">
      <c r="A5" s="19">
        <v>3</v>
      </c>
      <c r="B5" s="21">
        <v>45665</v>
      </c>
      <c r="C5" s="5" t="s">
        <v>19</v>
      </c>
      <c r="D5" s="5" t="s">
        <v>10</v>
      </c>
      <c r="E5" s="23">
        <v>1489.68</v>
      </c>
      <c r="F5" s="7"/>
      <c r="G5" s="8"/>
      <c r="H5" s="8"/>
    </row>
    <row r="6" spans="1:8">
      <c r="A6" s="19">
        <v>4</v>
      </c>
      <c r="B6" s="21">
        <v>45665</v>
      </c>
      <c r="C6" s="5" t="s">
        <v>20</v>
      </c>
      <c r="D6" s="5" t="s">
        <v>10</v>
      </c>
      <c r="E6" s="24">
        <v>1683.07</v>
      </c>
      <c r="F6" s="7"/>
      <c r="G6" s="8"/>
      <c r="H6" s="8"/>
    </row>
    <row r="7" spans="1:8">
      <c r="A7" s="19">
        <v>5</v>
      </c>
      <c r="B7" s="3">
        <v>45665</v>
      </c>
      <c r="C7" s="5" t="s">
        <v>21</v>
      </c>
      <c r="D7" s="11" t="s">
        <v>10</v>
      </c>
      <c r="E7" s="9">
        <v>301.49</v>
      </c>
      <c r="F7" s="7"/>
      <c r="G7" s="8"/>
      <c r="H7" s="8"/>
    </row>
    <row r="8" spans="1:8">
      <c r="A8" s="19">
        <v>6</v>
      </c>
      <c r="B8" s="21">
        <v>45665</v>
      </c>
      <c r="C8" s="5" t="s">
        <v>22</v>
      </c>
      <c r="D8" s="5" t="s">
        <v>10</v>
      </c>
      <c r="E8" s="24">
        <v>1536.31</v>
      </c>
      <c r="F8" s="7"/>
      <c r="G8" s="70"/>
      <c r="H8" s="8"/>
    </row>
    <row r="9" spans="1:8">
      <c r="A9" s="19">
        <v>7</v>
      </c>
      <c r="B9" s="21">
        <v>45665</v>
      </c>
      <c r="C9" s="5" t="s">
        <v>23</v>
      </c>
      <c r="D9" s="5" t="s">
        <v>10</v>
      </c>
      <c r="E9" s="24">
        <v>758.26</v>
      </c>
      <c r="F9" s="7"/>
      <c r="G9" s="8"/>
      <c r="H9" s="8"/>
    </row>
    <row r="10" spans="1:8">
      <c r="A10" s="19">
        <v>8</v>
      </c>
      <c r="B10" s="3">
        <v>45665</v>
      </c>
      <c r="C10" s="5" t="s">
        <v>24</v>
      </c>
      <c r="D10" s="11" t="s">
        <v>10</v>
      </c>
      <c r="E10" s="26">
        <v>860.09</v>
      </c>
      <c r="F10" s="7"/>
      <c r="G10" s="8"/>
      <c r="H10" s="8"/>
    </row>
    <row r="11" spans="1:8">
      <c r="A11" s="19">
        <v>9</v>
      </c>
      <c r="B11" s="21">
        <v>45665</v>
      </c>
      <c r="C11" s="5" t="s">
        <v>25</v>
      </c>
      <c r="D11" s="5" t="s">
        <v>10</v>
      </c>
      <c r="E11" s="27">
        <v>1744.82</v>
      </c>
      <c r="F11" s="7"/>
      <c r="G11" s="8"/>
      <c r="H11" s="8"/>
    </row>
    <row r="12" spans="1:8">
      <c r="A12" s="19">
        <v>10</v>
      </c>
      <c r="B12" s="21">
        <v>45665</v>
      </c>
      <c r="C12" s="5" t="s">
        <v>26</v>
      </c>
      <c r="D12" s="5" t="s">
        <v>10</v>
      </c>
      <c r="E12" s="27">
        <v>1980.99</v>
      </c>
      <c r="F12" s="7"/>
      <c r="G12" s="8"/>
      <c r="H12" s="8"/>
    </row>
    <row r="13" spans="1:8">
      <c r="A13" s="19">
        <v>11</v>
      </c>
      <c r="B13" s="3">
        <v>45665</v>
      </c>
      <c r="C13" s="5" t="s">
        <v>27</v>
      </c>
      <c r="D13" s="11" t="s">
        <v>10</v>
      </c>
      <c r="E13" s="24">
        <v>2141.37</v>
      </c>
      <c r="F13" s="7"/>
      <c r="G13" s="8"/>
      <c r="H13" s="8"/>
    </row>
    <row r="14" spans="1:8">
      <c r="A14" s="19">
        <v>12</v>
      </c>
      <c r="B14" s="21">
        <v>45665</v>
      </c>
      <c r="C14" s="5" t="s">
        <v>28</v>
      </c>
      <c r="D14" s="5" t="s">
        <v>10</v>
      </c>
      <c r="E14" s="24">
        <v>459.55</v>
      </c>
      <c r="F14" s="7"/>
      <c r="G14" s="8"/>
      <c r="H14" s="8"/>
    </row>
    <row r="15" spans="1:8">
      <c r="A15" s="19">
        <v>13</v>
      </c>
      <c r="B15" s="21">
        <v>45665</v>
      </c>
      <c r="C15" s="5" t="s">
        <v>29</v>
      </c>
      <c r="D15" s="5" t="s">
        <v>10</v>
      </c>
      <c r="E15" s="27">
        <v>2912.62</v>
      </c>
      <c r="F15" s="7"/>
      <c r="G15" s="8"/>
      <c r="H15" s="8"/>
    </row>
    <row r="16" spans="1:8">
      <c r="A16" s="19">
        <v>14</v>
      </c>
      <c r="B16" s="3">
        <v>45665</v>
      </c>
      <c r="C16" s="5" t="s">
        <v>30</v>
      </c>
      <c r="D16" s="11" t="s">
        <v>10</v>
      </c>
      <c r="E16" s="24">
        <v>2935.17</v>
      </c>
      <c r="F16" s="7"/>
      <c r="G16" s="8"/>
      <c r="H16" s="8"/>
    </row>
    <row r="17" spans="1:8">
      <c r="A17" s="19">
        <v>15</v>
      </c>
      <c r="B17" s="21">
        <v>45665</v>
      </c>
      <c r="C17" s="5" t="s">
        <v>31</v>
      </c>
      <c r="D17" s="5" t="s">
        <v>10</v>
      </c>
      <c r="E17" s="24">
        <v>3811.02</v>
      </c>
      <c r="F17" s="7"/>
      <c r="G17" s="8"/>
      <c r="H17" s="8"/>
    </row>
    <row r="18" spans="1:8">
      <c r="A18" s="19">
        <v>16</v>
      </c>
      <c r="B18" s="21">
        <v>45665</v>
      </c>
      <c r="C18" s="5" t="s">
        <v>32</v>
      </c>
      <c r="D18" s="5" t="s">
        <v>10</v>
      </c>
      <c r="E18" s="27">
        <v>469.47</v>
      </c>
      <c r="F18" s="7"/>
      <c r="G18" s="8"/>
      <c r="H18" s="8"/>
    </row>
    <row r="19" spans="1:8">
      <c r="A19" s="19">
        <v>17</v>
      </c>
      <c r="B19" s="3">
        <v>45665</v>
      </c>
      <c r="C19" s="28" t="s">
        <v>33</v>
      </c>
      <c r="D19" s="11" t="s">
        <v>10</v>
      </c>
      <c r="E19" s="27">
        <v>592.67999999999995</v>
      </c>
      <c r="F19" s="7"/>
      <c r="G19" s="8"/>
      <c r="H19" s="8"/>
    </row>
    <row r="20" spans="1:8">
      <c r="A20" s="19">
        <v>18</v>
      </c>
      <c r="B20" s="21">
        <v>45665</v>
      </c>
      <c r="C20" s="5" t="s">
        <v>34</v>
      </c>
      <c r="D20" s="5" t="s">
        <v>10</v>
      </c>
      <c r="E20" s="23">
        <v>1552.62</v>
      </c>
      <c r="F20" s="7"/>
      <c r="G20" s="8"/>
      <c r="H20" s="8"/>
    </row>
    <row r="21" spans="1:8">
      <c r="A21" s="19">
        <v>19</v>
      </c>
      <c r="B21" s="21">
        <v>45665</v>
      </c>
      <c r="C21" s="5" t="s">
        <v>35</v>
      </c>
      <c r="D21" s="5" t="s">
        <v>10</v>
      </c>
      <c r="E21" s="23">
        <v>1379.52</v>
      </c>
      <c r="F21" s="7"/>
      <c r="G21" s="8"/>
      <c r="H21" s="8"/>
    </row>
    <row r="22" spans="1:8">
      <c r="A22" s="19">
        <v>20</v>
      </c>
      <c r="B22" s="3">
        <v>45665</v>
      </c>
      <c r="C22" s="5" t="s">
        <v>36</v>
      </c>
      <c r="D22" s="11" t="s">
        <v>10</v>
      </c>
      <c r="E22" s="23">
        <v>752.36</v>
      </c>
      <c r="F22" s="7"/>
      <c r="G22" s="8"/>
      <c r="H22" s="8"/>
    </row>
    <row r="23" spans="1:8">
      <c r="A23" s="19">
        <v>21</v>
      </c>
      <c r="B23" s="21">
        <v>45665</v>
      </c>
      <c r="C23" s="5" t="s">
        <v>37</v>
      </c>
      <c r="D23" s="5" t="s">
        <v>10</v>
      </c>
      <c r="E23" s="23">
        <v>30436.6</v>
      </c>
      <c r="F23" s="7"/>
      <c r="G23" s="8"/>
      <c r="H23" s="8"/>
    </row>
    <row r="24" spans="1:8">
      <c r="A24" s="19">
        <v>22</v>
      </c>
      <c r="B24" s="21">
        <v>45665</v>
      </c>
      <c r="C24" s="5" t="s">
        <v>38</v>
      </c>
      <c r="D24" s="5" t="s">
        <v>10</v>
      </c>
      <c r="E24" s="27">
        <v>172.72</v>
      </c>
      <c r="F24" s="7"/>
      <c r="G24" s="8"/>
      <c r="H24" s="8"/>
    </row>
    <row r="25" spans="1:8">
      <c r="A25" s="19">
        <v>23</v>
      </c>
      <c r="B25" s="3">
        <v>45665</v>
      </c>
      <c r="C25" s="5" t="s">
        <v>39</v>
      </c>
      <c r="D25" s="11" t="s">
        <v>10</v>
      </c>
      <c r="E25" s="27">
        <v>9333.32</v>
      </c>
      <c r="F25" s="7"/>
      <c r="G25" s="71"/>
      <c r="H25" s="10"/>
    </row>
    <row r="26" spans="1:8">
      <c r="A26" s="19">
        <v>24</v>
      </c>
      <c r="B26" s="21">
        <v>45665</v>
      </c>
      <c r="C26" s="5" t="s">
        <v>40</v>
      </c>
      <c r="D26" s="5" t="s">
        <v>10</v>
      </c>
      <c r="E26" s="27">
        <v>226.71</v>
      </c>
      <c r="F26" s="7"/>
      <c r="G26" s="8"/>
      <c r="H26" s="8"/>
    </row>
    <row r="27" spans="1:8">
      <c r="A27" s="19">
        <v>25</v>
      </c>
      <c r="B27" s="21">
        <v>45665</v>
      </c>
      <c r="C27" s="5" t="s">
        <v>41</v>
      </c>
      <c r="D27" s="5" t="s">
        <v>10</v>
      </c>
      <c r="E27" s="27">
        <v>24052.959999999999</v>
      </c>
      <c r="F27" s="7"/>
      <c r="G27" s="8"/>
      <c r="H27" s="8"/>
    </row>
    <row r="28" spans="1:8">
      <c r="A28" s="19">
        <v>26</v>
      </c>
      <c r="B28" s="3">
        <v>45665</v>
      </c>
      <c r="C28" s="5" t="s">
        <v>42</v>
      </c>
      <c r="D28" s="11" t="s">
        <v>10</v>
      </c>
      <c r="E28" s="27">
        <v>204.51</v>
      </c>
      <c r="F28" s="7"/>
      <c r="G28" s="8"/>
      <c r="H28" s="8"/>
    </row>
    <row r="29" spans="1:8">
      <c r="A29" s="19">
        <v>27</v>
      </c>
      <c r="B29" s="21">
        <v>45665</v>
      </c>
      <c r="C29" s="5" t="s">
        <v>43</v>
      </c>
      <c r="D29" s="5" t="s">
        <v>10</v>
      </c>
      <c r="E29" s="27">
        <v>6230.21</v>
      </c>
      <c r="F29" s="7"/>
      <c r="G29" s="8"/>
      <c r="H29" s="8"/>
    </row>
    <row r="30" spans="1:8">
      <c r="A30" s="19">
        <v>28</v>
      </c>
      <c r="B30" s="21">
        <v>45665</v>
      </c>
      <c r="C30" s="5" t="s">
        <v>44</v>
      </c>
      <c r="D30" s="5" t="s">
        <v>10</v>
      </c>
      <c r="E30" s="23">
        <v>9423</v>
      </c>
      <c r="F30" s="7"/>
      <c r="G30" s="8"/>
      <c r="H30" s="8"/>
    </row>
    <row r="31" spans="1:8">
      <c r="A31" s="19">
        <v>29</v>
      </c>
      <c r="B31" s="3">
        <v>45665</v>
      </c>
      <c r="C31" s="5" t="s">
        <v>45</v>
      </c>
      <c r="D31" s="11" t="s">
        <v>10</v>
      </c>
      <c r="E31" s="61">
        <v>521.82000000000005</v>
      </c>
      <c r="F31" s="7"/>
      <c r="G31" s="8"/>
      <c r="H31" s="8"/>
    </row>
    <row r="32" spans="1:8">
      <c r="A32" s="19">
        <v>30</v>
      </c>
      <c r="B32" s="21">
        <v>45665</v>
      </c>
      <c r="C32" s="5" t="s">
        <v>46</v>
      </c>
      <c r="D32" s="5" t="s">
        <v>10</v>
      </c>
      <c r="E32" s="61">
        <v>1436.83</v>
      </c>
      <c r="F32" s="7"/>
      <c r="G32" s="8"/>
      <c r="H32" s="13"/>
    </row>
    <row r="33" spans="1:8">
      <c r="A33" s="19">
        <v>31</v>
      </c>
      <c r="B33" s="21">
        <v>45665</v>
      </c>
      <c r="C33" s="5" t="s">
        <v>47</v>
      </c>
      <c r="D33" s="5" t="s">
        <v>10</v>
      </c>
      <c r="E33" s="16">
        <v>155.69999999999999</v>
      </c>
      <c r="F33" s="7"/>
      <c r="G33" s="8"/>
      <c r="H33" s="8"/>
    </row>
    <row r="34" spans="1:8">
      <c r="A34" s="19">
        <v>32</v>
      </c>
      <c r="B34" s="3">
        <v>45665</v>
      </c>
      <c r="C34" s="5" t="s">
        <v>48</v>
      </c>
      <c r="D34" s="11" t="s">
        <v>10</v>
      </c>
      <c r="E34" s="16">
        <v>242.84</v>
      </c>
      <c r="F34" s="7"/>
      <c r="G34" s="8"/>
      <c r="H34" s="8"/>
    </row>
    <row r="35" spans="1:8">
      <c r="A35" s="19">
        <v>33</v>
      </c>
      <c r="B35" s="21">
        <v>45665</v>
      </c>
      <c r="C35" s="5" t="s">
        <v>49</v>
      </c>
      <c r="D35" s="5" t="s">
        <v>10</v>
      </c>
      <c r="E35" s="29">
        <v>6752.23</v>
      </c>
      <c r="F35" s="7"/>
      <c r="G35" s="8"/>
      <c r="H35" s="8"/>
    </row>
    <row r="36" spans="1:8">
      <c r="A36" s="19">
        <v>34</v>
      </c>
      <c r="B36" s="21">
        <v>45665</v>
      </c>
      <c r="C36" s="5" t="s">
        <v>50</v>
      </c>
      <c r="D36" s="5" t="s">
        <v>10</v>
      </c>
      <c r="E36" s="27">
        <v>2444.4899999999998</v>
      </c>
      <c r="F36" s="7"/>
      <c r="G36" s="8"/>
      <c r="H36" s="8"/>
    </row>
    <row r="37" spans="1:8">
      <c r="A37" s="19">
        <v>35</v>
      </c>
      <c r="B37" s="3">
        <v>45665</v>
      </c>
      <c r="C37" s="5" t="s">
        <v>51</v>
      </c>
      <c r="D37" s="11" t="s">
        <v>10</v>
      </c>
      <c r="E37" s="10">
        <v>11476.36</v>
      </c>
      <c r="F37" s="8"/>
      <c r="G37" s="72"/>
      <c r="H37" s="4"/>
    </row>
    <row r="38" spans="1:8">
      <c r="A38" s="19">
        <v>36</v>
      </c>
      <c r="B38" s="21">
        <v>45665</v>
      </c>
      <c r="C38" s="5" t="s">
        <v>52</v>
      </c>
      <c r="D38" s="5" t="s">
        <v>10</v>
      </c>
      <c r="E38" s="10">
        <v>11845.23</v>
      </c>
      <c r="F38" s="8"/>
      <c r="G38" s="4"/>
      <c r="H38" s="4"/>
    </row>
    <row r="39" spans="1:8">
      <c r="A39" s="19">
        <v>37</v>
      </c>
      <c r="B39" s="21">
        <v>45665</v>
      </c>
      <c r="C39" s="5" t="s">
        <v>53</v>
      </c>
      <c r="D39" s="5" t="s">
        <v>10</v>
      </c>
      <c r="E39" s="10">
        <v>852.72</v>
      </c>
      <c r="F39" s="8"/>
      <c r="G39" s="4"/>
      <c r="H39" s="4"/>
    </row>
    <row r="40" spans="1:8">
      <c r="A40" s="19">
        <v>38</v>
      </c>
      <c r="B40" s="21">
        <v>45665</v>
      </c>
      <c r="C40" s="5" t="s">
        <v>54</v>
      </c>
      <c r="D40" s="5" t="s">
        <v>10</v>
      </c>
      <c r="E40" s="10">
        <v>325000</v>
      </c>
      <c r="F40" s="8"/>
      <c r="G40" s="3"/>
      <c r="H40" s="4"/>
    </row>
    <row r="41" spans="1:8">
      <c r="A41" s="19">
        <v>39</v>
      </c>
      <c r="B41" s="21">
        <v>45665</v>
      </c>
      <c r="C41" s="5" t="s">
        <v>55</v>
      </c>
      <c r="D41" s="5" t="s">
        <v>56</v>
      </c>
      <c r="E41" s="10">
        <v>20000</v>
      </c>
      <c r="F41" s="7"/>
      <c r="G41" s="8"/>
      <c r="H41" s="8"/>
    </row>
    <row r="42" spans="1:8">
      <c r="A42" s="19">
        <v>40</v>
      </c>
      <c r="B42" s="21">
        <v>45665</v>
      </c>
      <c r="C42" s="5" t="s">
        <v>57</v>
      </c>
      <c r="D42" s="4" t="s">
        <v>0</v>
      </c>
      <c r="E42" s="10">
        <v>593.77</v>
      </c>
      <c r="F42" s="7"/>
      <c r="G42" s="8"/>
      <c r="H42" s="8"/>
    </row>
    <row r="43" spans="1:8">
      <c r="A43" s="19">
        <v>41</v>
      </c>
      <c r="B43" s="21">
        <v>45665</v>
      </c>
      <c r="C43" s="5" t="s">
        <v>57</v>
      </c>
      <c r="D43" s="4" t="s">
        <v>13</v>
      </c>
      <c r="E43" s="10">
        <v>542.38</v>
      </c>
      <c r="F43" s="7"/>
      <c r="G43" s="8"/>
      <c r="H43" s="8"/>
    </row>
    <row r="44" spans="1:8">
      <c r="A44" s="19">
        <v>42</v>
      </c>
      <c r="B44" s="21">
        <v>45665</v>
      </c>
      <c r="C44" s="5" t="s">
        <v>57</v>
      </c>
      <c r="D44" s="4" t="s">
        <v>1</v>
      </c>
      <c r="E44" s="10">
        <v>1000</v>
      </c>
      <c r="F44" s="8"/>
      <c r="G44" s="4"/>
      <c r="H44" s="4"/>
    </row>
    <row r="45" spans="1:8">
      <c r="A45" s="19">
        <v>43</v>
      </c>
      <c r="B45" s="21">
        <v>45665</v>
      </c>
      <c r="C45" s="5" t="s">
        <v>57</v>
      </c>
      <c r="D45" s="4" t="s">
        <v>2</v>
      </c>
      <c r="E45" s="10">
        <v>420</v>
      </c>
      <c r="F45" s="8"/>
      <c r="G45" s="4"/>
      <c r="H45" s="4"/>
    </row>
    <row r="46" spans="1:8">
      <c r="A46" s="19">
        <v>44</v>
      </c>
      <c r="B46" s="21">
        <v>45665</v>
      </c>
      <c r="C46" s="5" t="s">
        <v>58</v>
      </c>
      <c r="D46" s="4" t="s">
        <v>59</v>
      </c>
      <c r="E46" s="10">
        <v>1050</v>
      </c>
      <c r="F46" s="8"/>
      <c r="G46" s="3"/>
      <c r="H46" s="4"/>
    </row>
    <row r="47" spans="1:8">
      <c r="A47" s="19">
        <v>45</v>
      </c>
      <c r="B47" s="21">
        <v>45665</v>
      </c>
      <c r="C47" s="5" t="s">
        <v>60</v>
      </c>
      <c r="D47" s="4" t="s">
        <v>61</v>
      </c>
      <c r="E47" s="10">
        <v>120</v>
      </c>
      <c r="F47" s="4"/>
      <c r="G47" s="4"/>
      <c r="H47" s="4"/>
    </row>
    <row r="48" spans="1:8">
      <c r="A48" s="19">
        <v>46</v>
      </c>
      <c r="B48" s="21">
        <v>45665</v>
      </c>
      <c r="C48" s="5" t="s">
        <v>62</v>
      </c>
      <c r="D48" s="4" t="s">
        <v>63</v>
      </c>
      <c r="E48" s="8">
        <v>995.19</v>
      </c>
      <c r="F48" s="73"/>
      <c r="G48" s="74"/>
      <c r="H48" s="75"/>
    </row>
    <row r="49" spans="1:8">
      <c r="A49" s="19">
        <v>47</v>
      </c>
      <c r="B49" s="21">
        <v>45665</v>
      </c>
      <c r="C49" s="5" t="s">
        <v>15</v>
      </c>
      <c r="D49" s="4" t="s">
        <v>64</v>
      </c>
      <c r="E49" s="10">
        <v>1667</v>
      </c>
      <c r="F49" s="8"/>
      <c r="G49" s="76"/>
      <c r="H49" s="4"/>
    </row>
    <row r="50" spans="1:8">
      <c r="A50" s="19">
        <v>48</v>
      </c>
      <c r="B50" s="21">
        <v>45666</v>
      </c>
      <c r="C50" s="5" t="s">
        <v>65</v>
      </c>
      <c r="D50" s="5" t="s">
        <v>66</v>
      </c>
      <c r="E50" s="10">
        <v>11655</v>
      </c>
      <c r="F50" s="10"/>
      <c r="G50" s="3"/>
      <c r="H50" s="4"/>
    </row>
    <row r="51" spans="1:8">
      <c r="A51" s="19">
        <v>49</v>
      </c>
      <c r="B51" s="21">
        <v>45666</v>
      </c>
      <c r="C51" s="5" t="s">
        <v>67</v>
      </c>
      <c r="D51" s="5" t="s">
        <v>11</v>
      </c>
      <c r="E51" s="10">
        <v>5303.97</v>
      </c>
      <c r="F51" s="8" t="s">
        <v>68</v>
      </c>
      <c r="G51" s="3"/>
      <c r="H51" s="4"/>
    </row>
    <row r="52" spans="1:8">
      <c r="A52" s="19">
        <v>50</v>
      </c>
      <c r="B52" s="21">
        <v>45666</v>
      </c>
      <c r="C52" s="5" t="s">
        <v>69</v>
      </c>
      <c r="D52" s="5" t="s">
        <v>12</v>
      </c>
      <c r="E52" s="10">
        <v>4599.67</v>
      </c>
      <c r="F52" s="8"/>
      <c r="G52" s="76"/>
      <c r="H52" s="4"/>
    </row>
    <row r="53" spans="1:8">
      <c r="A53" s="19">
        <v>51</v>
      </c>
      <c r="B53" s="21">
        <v>45666</v>
      </c>
      <c r="C53" s="5" t="s">
        <v>70</v>
      </c>
      <c r="D53" s="5" t="s">
        <v>12</v>
      </c>
      <c r="E53" s="30">
        <v>4887.08</v>
      </c>
      <c r="F53" s="8"/>
      <c r="G53" s="3"/>
      <c r="H53" s="4"/>
    </row>
    <row r="54" spans="1:8">
      <c r="A54" s="19">
        <v>52</v>
      </c>
      <c r="B54" s="21">
        <v>45666</v>
      </c>
      <c r="C54" s="5" t="s">
        <v>71</v>
      </c>
      <c r="D54" s="5" t="s">
        <v>72</v>
      </c>
      <c r="E54" s="10">
        <v>15463.41</v>
      </c>
      <c r="F54" s="8"/>
      <c r="G54" s="3"/>
      <c r="H54" s="4"/>
    </row>
    <row r="55" spans="1:8">
      <c r="A55" s="19">
        <v>53</v>
      </c>
      <c r="B55" s="21">
        <v>45670</v>
      </c>
      <c r="C55" s="5" t="s">
        <v>73</v>
      </c>
      <c r="D55" s="5" t="s">
        <v>14</v>
      </c>
      <c r="E55" s="10">
        <v>13722.39</v>
      </c>
      <c r="F55" s="8"/>
      <c r="G55" s="3"/>
      <c r="H55" s="4"/>
    </row>
    <row r="56" spans="1:8">
      <c r="A56" s="19">
        <v>54</v>
      </c>
      <c r="B56" s="21">
        <v>45670</v>
      </c>
      <c r="C56" s="5" t="s">
        <v>74</v>
      </c>
      <c r="D56" s="5" t="s">
        <v>75</v>
      </c>
      <c r="E56" s="10">
        <v>800</v>
      </c>
      <c r="F56" s="7"/>
      <c r="G56" s="8"/>
      <c r="H56" s="8"/>
    </row>
    <row r="57" spans="1:8">
      <c r="A57" s="19">
        <v>55</v>
      </c>
      <c r="B57" s="21">
        <v>45672</v>
      </c>
      <c r="C57" s="5" t="s">
        <v>76</v>
      </c>
      <c r="D57" s="5" t="s">
        <v>77</v>
      </c>
      <c r="E57" s="10">
        <f>16*300</f>
        <v>4800</v>
      </c>
      <c r="F57" s="13"/>
      <c r="G57" s="8"/>
      <c r="H57" s="13"/>
    </row>
    <row r="58" spans="1:8">
      <c r="A58" s="19">
        <v>56</v>
      </c>
      <c r="B58" s="21">
        <v>45672</v>
      </c>
      <c r="C58" s="5" t="s">
        <v>78</v>
      </c>
      <c r="D58" s="5" t="s">
        <v>79</v>
      </c>
      <c r="E58" s="10">
        <v>90</v>
      </c>
      <c r="F58" s="13"/>
      <c r="G58" s="8"/>
      <c r="H58" s="13"/>
    </row>
    <row r="59" spans="1:8">
      <c r="A59" s="19">
        <v>57</v>
      </c>
      <c r="B59" s="21">
        <v>45672</v>
      </c>
      <c r="C59" s="5" t="s">
        <v>80</v>
      </c>
      <c r="D59" s="5" t="s">
        <v>81</v>
      </c>
      <c r="E59" s="6">
        <v>3121.17</v>
      </c>
      <c r="F59" s="13"/>
      <c r="G59" s="8"/>
      <c r="H59" s="13"/>
    </row>
    <row r="60" spans="1:8">
      <c r="A60" s="19">
        <v>58</v>
      </c>
      <c r="B60" s="22">
        <v>45672</v>
      </c>
      <c r="C60" s="5" t="s">
        <v>82</v>
      </c>
      <c r="D60" s="5" t="s">
        <v>83</v>
      </c>
      <c r="E60" s="10">
        <v>520</v>
      </c>
      <c r="F60" s="13"/>
      <c r="G60" s="8"/>
      <c r="H60" s="13"/>
    </row>
    <row r="61" spans="1:8">
      <c r="A61" s="19">
        <v>59</v>
      </c>
      <c r="B61" s="3">
        <v>45672</v>
      </c>
      <c r="C61" s="5" t="s">
        <v>84</v>
      </c>
      <c r="D61" s="4" t="s">
        <v>85</v>
      </c>
      <c r="E61" s="14">
        <v>22686.880000000001</v>
      </c>
      <c r="F61" s="13"/>
      <c r="G61" s="4"/>
      <c r="H61" s="13"/>
    </row>
    <row r="62" spans="1:8">
      <c r="A62" s="19">
        <v>60</v>
      </c>
      <c r="B62" s="3">
        <v>45672</v>
      </c>
      <c r="C62" s="25" t="s">
        <v>86</v>
      </c>
      <c r="D62" s="5" t="s">
        <v>85</v>
      </c>
      <c r="E62" s="14">
        <v>8357.64</v>
      </c>
      <c r="F62" s="13"/>
      <c r="G62" s="8"/>
      <c r="H62" s="13"/>
    </row>
    <row r="63" spans="1:8">
      <c r="A63" s="19">
        <v>61</v>
      </c>
      <c r="B63" s="3">
        <v>45672</v>
      </c>
      <c r="C63" s="5" t="s">
        <v>87</v>
      </c>
      <c r="D63" s="5" t="s">
        <v>85</v>
      </c>
      <c r="E63" s="14">
        <v>130153.72</v>
      </c>
      <c r="F63" s="13"/>
      <c r="G63" s="8"/>
      <c r="H63" s="13"/>
    </row>
    <row r="64" spans="1:8">
      <c r="A64" s="19">
        <v>62</v>
      </c>
      <c r="B64" s="3">
        <v>45672</v>
      </c>
      <c r="C64" s="5" t="s">
        <v>88</v>
      </c>
      <c r="D64" s="11" t="s">
        <v>85</v>
      </c>
      <c r="E64" s="24">
        <v>107836.87</v>
      </c>
      <c r="F64" s="13"/>
      <c r="G64" s="8"/>
      <c r="H64" s="13"/>
    </row>
    <row r="65" spans="1:8">
      <c r="A65" s="19">
        <v>63</v>
      </c>
      <c r="B65" s="3">
        <v>45672</v>
      </c>
      <c r="C65" s="15" t="s">
        <v>89</v>
      </c>
      <c r="D65" s="15" t="s">
        <v>85</v>
      </c>
      <c r="E65" s="14">
        <v>93191.66</v>
      </c>
      <c r="F65" s="13"/>
      <c r="G65" s="8"/>
      <c r="H65" s="13"/>
    </row>
    <row r="66" spans="1:8">
      <c r="A66" s="19">
        <v>64</v>
      </c>
      <c r="B66" s="3">
        <v>45672</v>
      </c>
      <c r="C66" s="15" t="s">
        <v>90</v>
      </c>
      <c r="D66" s="15" t="s">
        <v>85</v>
      </c>
      <c r="E66" s="14">
        <v>32385.98</v>
      </c>
      <c r="F66" s="13"/>
      <c r="G66" s="8"/>
      <c r="H66" s="13"/>
    </row>
    <row r="67" spans="1:8">
      <c r="A67" s="19">
        <v>65</v>
      </c>
      <c r="B67" s="3">
        <v>45672</v>
      </c>
      <c r="C67" s="15" t="s">
        <v>91</v>
      </c>
      <c r="D67" s="15" t="s">
        <v>85</v>
      </c>
      <c r="E67" s="14">
        <v>95490.82</v>
      </c>
      <c r="F67" s="13"/>
      <c r="G67" s="8"/>
      <c r="H67" s="13"/>
    </row>
    <row r="68" spans="1:8">
      <c r="A68" s="19">
        <v>66</v>
      </c>
      <c r="B68" s="64">
        <v>45673</v>
      </c>
      <c r="C68" s="5" t="s">
        <v>126</v>
      </c>
      <c r="D68" s="5" t="s">
        <v>127</v>
      </c>
      <c r="E68" s="14">
        <v>167769.71</v>
      </c>
      <c r="G68" s="8"/>
      <c r="H68" s="13"/>
    </row>
    <row r="69" spans="1:8">
      <c r="A69" s="19">
        <v>67</v>
      </c>
      <c r="B69" s="22">
        <v>45674</v>
      </c>
      <c r="C69" s="5" t="s">
        <v>92</v>
      </c>
      <c r="D69" s="5" t="s">
        <v>93</v>
      </c>
      <c r="E69" s="10">
        <v>20000</v>
      </c>
      <c r="F69" s="7"/>
      <c r="G69" s="8"/>
      <c r="H69" s="13"/>
    </row>
    <row r="70" spans="1:8">
      <c r="A70" s="19">
        <v>68</v>
      </c>
      <c r="B70" s="22">
        <v>45674</v>
      </c>
      <c r="C70" s="5" t="s">
        <v>94</v>
      </c>
      <c r="D70" s="4" t="s">
        <v>95</v>
      </c>
      <c r="E70" s="10">
        <v>20000</v>
      </c>
      <c r="F70" s="7"/>
      <c r="G70" s="8"/>
      <c r="H70" s="13"/>
    </row>
    <row r="71" spans="1:8">
      <c r="A71" s="19">
        <v>69</v>
      </c>
      <c r="B71" s="22">
        <v>45674</v>
      </c>
      <c r="C71" s="5" t="s">
        <v>96</v>
      </c>
      <c r="D71" s="4" t="s">
        <v>97</v>
      </c>
      <c r="E71" s="10">
        <v>5900</v>
      </c>
      <c r="F71" s="7"/>
      <c r="G71" s="8"/>
      <c r="H71" s="13"/>
    </row>
    <row r="72" spans="1:8">
      <c r="A72" s="19">
        <v>70</v>
      </c>
      <c r="B72" s="22">
        <v>45674</v>
      </c>
      <c r="C72" s="5" t="s">
        <v>98</v>
      </c>
      <c r="D72" s="4" t="s">
        <v>99</v>
      </c>
      <c r="E72" s="10">
        <v>3399</v>
      </c>
      <c r="F72" s="7"/>
      <c r="G72" s="8"/>
      <c r="H72" s="13"/>
    </row>
    <row r="73" spans="1:8">
      <c r="A73" s="19">
        <v>71</v>
      </c>
      <c r="B73" s="22">
        <v>45674</v>
      </c>
      <c r="C73" s="5" t="s">
        <v>100</v>
      </c>
      <c r="D73" s="4" t="s">
        <v>101</v>
      </c>
      <c r="E73" s="10">
        <v>168.45</v>
      </c>
      <c r="F73" s="7"/>
      <c r="G73" s="70"/>
      <c r="H73" s="13"/>
    </row>
    <row r="74" spans="1:8">
      <c r="A74" s="19">
        <v>72</v>
      </c>
      <c r="B74" s="22">
        <v>45674</v>
      </c>
      <c r="C74" s="5" t="s">
        <v>102</v>
      </c>
      <c r="D74" s="4" t="s">
        <v>101</v>
      </c>
      <c r="E74" s="10">
        <v>168.45</v>
      </c>
      <c r="F74" s="7"/>
      <c r="G74" s="8"/>
      <c r="H74" s="13"/>
    </row>
    <row r="75" spans="1:8">
      <c r="A75" s="19">
        <v>73</v>
      </c>
      <c r="B75" s="22">
        <v>45674</v>
      </c>
      <c r="C75" s="5" t="s">
        <v>103</v>
      </c>
      <c r="D75" s="4" t="s">
        <v>101</v>
      </c>
      <c r="E75" s="10">
        <v>168.45</v>
      </c>
      <c r="F75" s="7"/>
      <c r="G75" s="8"/>
      <c r="H75" s="13"/>
    </row>
    <row r="76" spans="1:8">
      <c r="A76" s="19">
        <v>74</v>
      </c>
      <c r="B76" s="22">
        <v>45674</v>
      </c>
      <c r="C76" s="5" t="s">
        <v>104</v>
      </c>
      <c r="D76" s="4" t="s">
        <v>101</v>
      </c>
      <c r="E76" s="10">
        <v>168.45</v>
      </c>
      <c r="F76" s="7"/>
      <c r="G76" s="8"/>
      <c r="H76" s="13"/>
    </row>
    <row r="77" spans="1:8">
      <c r="A77" s="19">
        <v>75</v>
      </c>
      <c r="B77" s="22">
        <v>45674</v>
      </c>
      <c r="C77" s="5" t="s">
        <v>105</v>
      </c>
      <c r="D77" s="4" t="s">
        <v>101</v>
      </c>
      <c r="E77" s="10">
        <v>168.45</v>
      </c>
      <c r="F77" s="7"/>
      <c r="G77" s="8"/>
      <c r="H77" s="13"/>
    </row>
    <row r="78" spans="1:8">
      <c r="A78" s="19">
        <v>76</v>
      </c>
      <c r="B78" s="22">
        <v>45674</v>
      </c>
      <c r="C78" s="5" t="s">
        <v>106</v>
      </c>
      <c r="D78" s="4" t="s">
        <v>101</v>
      </c>
      <c r="E78" s="10">
        <v>168.45</v>
      </c>
      <c r="F78" s="7"/>
      <c r="G78" s="8"/>
      <c r="H78" s="13"/>
    </row>
    <row r="79" spans="1:8">
      <c r="A79" s="19">
        <v>77</v>
      </c>
      <c r="B79" s="22">
        <v>45674</v>
      </c>
      <c r="C79" s="5" t="s">
        <v>107</v>
      </c>
      <c r="D79" s="4" t="s">
        <v>101</v>
      </c>
      <c r="E79" s="10">
        <v>168.45</v>
      </c>
      <c r="F79" s="7"/>
      <c r="G79" s="8"/>
      <c r="H79" s="13"/>
    </row>
    <row r="80" spans="1:8">
      <c r="A80" s="19">
        <v>78</v>
      </c>
      <c r="B80" s="22">
        <v>45674</v>
      </c>
      <c r="C80" s="5" t="s">
        <v>108</v>
      </c>
      <c r="D80" s="4" t="s">
        <v>109</v>
      </c>
      <c r="E80" s="10">
        <v>20000</v>
      </c>
      <c r="F80" s="85"/>
      <c r="G80" s="7"/>
      <c r="H80" s="13"/>
    </row>
    <row r="81" spans="1:8">
      <c r="A81" s="19">
        <v>79</v>
      </c>
      <c r="B81" s="22">
        <v>45674</v>
      </c>
      <c r="C81" s="5" t="s">
        <v>110</v>
      </c>
      <c r="D81" s="5" t="s">
        <v>111</v>
      </c>
      <c r="E81" s="10">
        <v>13395.13</v>
      </c>
      <c r="F81" s="85"/>
      <c r="G81" s="8"/>
      <c r="H81" s="13"/>
    </row>
    <row r="82" spans="1:8">
      <c r="A82" s="19">
        <v>80</v>
      </c>
      <c r="B82" s="22">
        <v>45674</v>
      </c>
      <c r="C82" s="5" t="s">
        <v>112</v>
      </c>
      <c r="D82" s="5" t="s">
        <v>113</v>
      </c>
      <c r="E82" s="10">
        <v>11362.5</v>
      </c>
      <c r="F82" s="7"/>
      <c r="G82" s="8"/>
      <c r="H82" s="13"/>
    </row>
    <row r="83" spans="1:8">
      <c r="A83" s="19">
        <v>81</v>
      </c>
      <c r="B83" s="22">
        <v>45674</v>
      </c>
      <c r="C83" s="5" t="s">
        <v>114</v>
      </c>
      <c r="D83" s="5" t="s">
        <v>115</v>
      </c>
      <c r="E83" s="10">
        <v>9516</v>
      </c>
      <c r="F83" s="7">
        <v>1500</v>
      </c>
      <c r="G83" s="8">
        <v>8016</v>
      </c>
      <c r="H83" s="13"/>
    </row>
    <row r="84" spans="1:8">
      <c r="A84" s="19">
        <v>82</v>
      </c>
      <c r="B84" s="22">
        <v>45674</v>
      </c>
      <c r="C84" s="5" t="s">
        <v>116</v>
      </c>
      <c r="D84" s="5" t="s">
        <v>117</v>
      </c>
      <c r="E84" s="30">
        <v>10002.280000000001</v>
      </c>
      <c r="F84" s="7">
        <v>1385.29</v>
      </c>
      <c r="G84" s="8">
        <v>8616.99</v>
      </c>
      <c r="H84" s="13"/>
    </row>
    <row r="85" spans="1:8">
      <c r="A85" s="19">
        <v>83</v>
      </c>
      <c r="B85" s="22">
        <v>45674</v>
      </c>
      <c r="C85" s="5" t="s">
        <v>118</v>
      </c>
      <c r="D85" s="5" t="s">
        <v>117</v>
      </c>
      <c r="E85" s="10">
        <v>3647.8</v>
      </c>
      <c r="F85" s="7">
        <v>575</v>
      </c>
      <c r="G85" s="8">
        <v>3072.8</v>
      </c>
      <c r="H85" s="13"/>
    </row>
    <row r="86" spans="1:8">
      <c r="A86" s="19">
        <v>84</v>
      </c>
      <c r="B86" s="22">
        <v>45674</v>
      </c>
      <c r="C86" s="5" t="s">
        <v>119</v>
      </c>
      <c r="D86" s="5" t="s">
        <v>117</v>
      </c>
      <c r="E86" s="10">
        <v>6198.34</v>
      </c>
      <c r="F86" s="7">
        <v>977.04</v>
      </c>
      <c r="G86" s="8">
        <v>5221.3</v>
      </c>
      <c r="H86" s="13"/>
    </row>
    <row r="87" spans="1:8">
      <c r="A87" s="19">
        <v>85</v>
      </c>
      <c r="B87" s="22">
        <v>45674</v>
      </c>
      <c r="C87" s="5" t="s">
        <v>120</v>
      </c>
      <c r="D87" s="5" t="s">
        <v>117</v>
      </c>
      <c r="E87" s="10">
        <v>5442.15</v>
      </c>
      <c r="F87" s="7">
        <v>857.84</v>
      </c>
      <c r="G87" s="8">
        <v>4584.3100000000004</v>
      </c>
      <c r="H87" s="13"/>
    </row>
    <row r="88" spans="1:8">
      <c r="A88" s="19">
        <v>86</v>
      </c>
      <c r="B88" s="22">
        <v>45674</v>
      </c>
      <c r="C88" s="5" t="s">
        <v>112</v>
      </c>
      <c r="D88" s="5" t="s">
        <v>121</v>
      </c>
      <c r="E88" s="10">
        <v>16494.400000000001</v>
      </c>
      <c r="F88" s="7">
        <v>2600</v>
      </c>
      <c r="G88" s="8">
        <f>E88-F88</f>
        <v>13894.400000000001</v>
      </c>
      <c r="H88" s="13"/>
    </row>
    <row r="89" spans="1:8">
      <c r="A89" s="19">
        <v>87</v>
      </c>
      <c r="B89" s="22">
        <v>45674</v>
      </c>
      <c r="C89" s="44" t="s">
        <v>122</v>
      </c>
      <c r="D89" s="5" t="s">
        <v>123</v>
      </c>
      <c r="E89" s="10">
        <v>36000</v>
      </c>
      <c r="F89" s="7"/>
      <c r="G89" s="8"/>
      <c r="H89" s="13"/>
    </row>
    <row r="90" spans="1:8">
      <c r="A90" s="19">
        <v>88</v>
      </c>
      <c r="B90" s="22">
        <v>45674</v>
      </c>
      <c r="C90" s="5" t="s">
        <v>124</v>
      </c>
      <c r="D90" s="5" t="s">
        <v>125</v>
      </c>
      <c r="E90" s="10">
        <v>47326.239999999998</v>
      </c>
      <c r="F90" s="43">
        <v>7460</v>
      </c>
      <c r="G90" s="8">
        <v>39866.239999999998</v>
      </c>
      <c r="H90" s="13"/>
    </row>
    <row r="91" spans="1:8">
      <c r="A91" s="19">
        <v>89</v>
      </c>
      <c r="B91" s="3">
        <v>45680</v>
      </c>
      <c r="C91" s="5" t="s">
        <v>128</v>
      </c>
      <c r="D91" s="5" t="s">
        <v>129</v>
      </c>
      <c r="E91" s="10">
        <v>6539.52</v>
      </c>
      <c r="F91" s="13"/>
      <c r="G91" s="7"/>
      <c r="H91" s="10"/>
    </row>
    <row r="92" spans="1:8">
      <c r="A92" s="19">
        <v>90</v>
      </c>
      <c r="B92" s="3">
        <v>45680</v>
      </c>
      <c r="C92" s="5" t="s">
        <v>130</v>
      </c>
      <c r="D92" s="5" t="s">
        <v>131</v>
      </c>
      <c r="E92" s="10">
        <v>40000</v>
      </c>
      <c r="F92" s="13"/>
      <c r="G92" s="7"/>
      <c r="H92" s="8"/>
    </row>
    <row r="93" spans="1:8">
      <c r="A93" s="19">
        <v>91</v>
      </c>
      <c r="B93" s="3">
        <v>45680</v>
      </c>
      <c r="C93" s="5" t="s">
        <v>132</v>
      </c>
      <c r="D93" s="5" t="s">
        <v>133</v>
      </c>
      <c r="E93" s="10">
        <v>200</v>
      </c>
      <c r="F93" s="13"/>
      <c r="G93" s="7"/>
      <c r="H93" s="8"/>
    </row>
    <row r="94" spans="1:8">
      <c r="A94" s="19">
        <v>92</v>
      </c>
      <c r="B94" s="3">
        <v>45680</v>
      </c>
      <c r="C94" s="5" t="s">
        <v>134</v>
      </c>
      <c r="D94" s="5" t="s">
        <v>135</v>
      </c>
      <c r="E94" s="6">
        <v>802.77</v>
      </c>
      <c r="F94" s="13"/>
      <c r="G94" s="7"/>
      <c r="H94" s="8"/>
    </row>
    <row r="95" spans="1:8">
      <c r="A95" s="19">
        <v>93</v>
      </c>
      <c r="B95" s="3">
        <v>45680</v>
      </c>
      <c r="C95" s="5" t="s">
        <v>136</v>
      </c>
      <c r="D95" s="5" t="s">
        <v>137</v>
      </c>
      <c r="E95" s="10">
        <v>20000</v>
      </c>
      <c r="F95" s="13"/>
      <c r="G95" s="7"/>
      <c r="H95" s="8"/>
    </row>
    <row r="96" spans="1:8">
      <c r="A96" s="19">
        <v>94</v>
      </c>
      <c r="B96" s="3">
        <v>45680</v>
      </c>
      <c r="C96" s="5" t="s">
        <v>138</v>
      </c>
      <c r="D96" s="55" t="s">
        <v>139</v>
      </c>
      <c r="E96" s="9">
        <v>20000</v>
      </c>
      <c r="F96" s="13"/>
      <c r="G96" s="7"/>
      <c r="H96" s="8"/>
    </row>
    <row r="97" spans="1:9">
      <c r="A97" s="19">
        <v>95</v>
      </c>
      <c r="B97" s="3">
        <v>45680</v>
      </c>
      <c r="C97" s="5" t="s">
        <v>140</v>
      </c>
      <c r="D97" s="5" t="s">
        <v>141</v>
      </c>
      <c r="E97" s="10">
        <v>280.52</v>
      </c>
      <c r="F97" s="13"/>
      <c r="G97" s="7"/>
      <c r="H97" s="8"/>
    </row>
    <row r="98" spans="1:9">
      <c r="A98" s="19">
        <v>96</v>
      </c>
      <c r="B98" s="3">
        <v>45680</v>
      </c>
      <c r="C98" s="5" t="s">
        <v>142</v>
      </c>
      <c r="D98" s="5" t="s">
        <v>141</v>
      </c>
      <c r="E98" s="10">
        <v>20000</v>
      </c>
      <c r="F98" s="13"/>
      <c r="G98" s="7"/>
      <c r="H98" s="8"/>
    </row>
    <row r="99" spans="1:9">
      <c r="A99" s="19">
        <v>97</v>
      </c>
      <c r="B99" s="3">
        <v>45314</v>
      </c>
      <c r="C99" s="5" t="s">
        <v>143</v>
      </c>
      <c r="D99" s="11" t="s">
        <v>144</v>
      </c>
      <c r="E99" s="24">
        <v>4130.58</v>
      </c>
      <c r="F99" s="13"/>
      <c r="G99" s="7"/>
      <c r="H99" s="8"/>
    </row>
    <row r="100" spans="1:9">
      <c r="A100" s="19">
        <v>98</v>
      </c>
      <c r="B100" s="3">
        <v>45680</v>
      </c>
      <c r="C100" s="5" t="s">
        <v>145</v>
      </c>
      <c r="D100" s="11" t="s">
        <v>146</v>
      </c>
      <c r="E100" s="24">
        <v>10421.040000000001</v>
      </c>
      <c r="F100" s="7">
        <v>1592.17</v>
      </c>
      <c r="G100" s="8">
        <v>8828.8700000000008</v>
      </c>
      <c r="H100" s="8"/>
      <c r="I100" s="66"/>
    </row>
    <row r="101" spans="1:9">
      <c r="A101" s="19">
        <v>99</v>
      </c>
      <c r="B101" s="3">
        <v>45680</v>
      </c>
      <c r="C101" s="5" t="s">
        <v>147</v>
      </c>
      <c r="D101" s="5" t="s">
        <v>148</v>
      </c>
      <c r="E101" s="24">
        <v>210</v>
      </c>
      <c r="F101" s="7"/>
      <c r="G101" s="8"/>
      <c r="H101" s="8"/>
      <c r="I101" s="66"/>
    </row>
    <row r="102" spans="1:9">
      <c r="A102" s="19">
        <v>100</v>
      </c>
      <c r="B102" s="3">
        <v>45680</v>
      </c>
      <c r="C102" s="5" t="s">
        <v>149</v>
      </c>
      <c r="D102" s="5" t="s">
        <v>150</v>
      </c>
      <c r="E102" s="24">
        <v>222.91</v>
      </c>
      <c r="F102" s="7"/>
      <c r="G102" s="8"/>
      <c r="H102" s="8"/>
      <c r="I102" s="66"/>
    </row>
    <row r="103" spans="1:9">
      <c r="A103" s="19">
        <v>101</v>
      </c>
      <c r="B103" s="3">
        <v>45680</v>
      </c>
      <c r="C103" s="86" t="s">
        <v>151</v>
      </c>
      <c r="D103" s="5" t="s">
        <v>152</v>
      </c>
      <c r="E103" s="24">
        <v>5789.2</v>
      </c>
      <c r="F103" s="7"/>
      <c r="G103" s="8"/>
      <c r="H103" s="13"/>
      <c r="I103" s="66"/>
    </row>
    <row r="104" spans="1:9">
      <c r="A104" s="19">
        <v>102</v>
      </c>
      <c r="B104" s="83">
        <v>45681</v>
      </c>
      <c r="C104" s="5" t="s">
        <v>153</v>
      </c>
      <c r="D104" s="11" t="s">
        <v>131</v>
      </c>
      <c r="E104" s="14">
        <v>36756.97</v>
      </c>
      <c r="F104" s="13"/>
      <c r="G104" s="13"/>
      <c r="H104" s="13"/>
      <c r="I104" s="66"/>
    </row>
    <row r="105" spans="1:9">
      <c r="A105" s="19">
        <v>103</v>
      </c>
      <c r="B105" s="3">
        <v>45684</v>
      </c>
      <c r="C105" s="5" t="s">
        <v>86</v>
      </c>
      <c r="D105" s="5" t="s">
        <v>10</v>
      </c>
      <c r="E105" s="24">
        <v>8357.64</v>
      </c>
      <c r="F105" s="7"/>
      <c r="G105" s="8"/>
      <c r="H105" s="13"/>
      <c r="I105" s="66"/>
    </row>
    <row r="106" spans="1:9">
      <c r="A106" s="19">
        <v>104</v>
      </c>
      <c r="B106" s="3">
        <v>45684</v>
      </c>
      <c r="C106" s="5" t="s">
        <v>154</v>
      </c>
      <c r="D106" s="11" t="s">
        <v>10</v>
      </c>
      <c r="E106" s="24">
        <v>14220.1</v>
      </c>
      <c r="F106" s="7"/>
      <c r="G106" s="8"/>
      <c r="H106" s="13"/>
      <c r="I106" s="66"/>
    </row>
    <row r="107" spans="1:9">
      <c r="A107" s="19">
        <v>105</v>
      </c>
      <c r="B107" s="3">
        <v>45684</v>
      </c>
      <c r="C107" s="5" t="s">
        <v>87</v>
      </c>
      <c r="D107" s="11" t="s">
        <v>10</v>
      </c>
      <c r="E107" s="24">
        <v>130153.72</v>
      </c>
      <c r="F107" s="7"/>
      <c r="G107" s="8"/>
      <c r="H107" s="13"/>
      <c r="I107" s="66"/>
    </row>
    <row r="108" spans="1:9">
      <c r="A108" s="19">
        <v>106</v>
      </c>
      <c r="B108" s="3">
        <v>45684</v>
      </c>
      <c r="C108" s="5" t="s">
        <v>155</v>
      </c>
      <c r="D108" s="11" t="s">
        <v>10</v>
      </c>
      <c r="E108" s="24">
        <v>7078.44</v>
      </c>
      <c r="F108" s="7"/>
      <c r="G108" s="8"/>
      <c r="H108" s="13"/>
      <c r="I108" s="66"/>
    </row>
    <row r="109" spans="1:9">
      <c r="A109" s="19">
        <v>107</v>
      </c>
      <c r="B109" s="3">
        <v>45684</v>
      </c>
      <c r="C109" s="5" t="s">
        <v>156</v>
      </c>
      <c r="D109" s="11" t="s">
        <v>10</v>
      </c>
      <c r="E109" s="24">
        <v>7301.66</v>
      </c>
      <c r="F109" s="7"/>
      <c r="G109" s="8"/>
      <c r="H109" s="13"/>
      <c r="I109" s="66"/>
    </row>
    <row r="110" spans="1:9">
      <c r="A110" s="19">
        <v>108</v>
      </c>
      <c r="B110" s="3">
        <v>45684</v>
      </c>
      <c r="C110" s="5" t="s">
        <v>157</v>
      </c>
      <c r="D110" s="11" t="s">
        <v>10</v>
      </c>
      <c r="E110" s="24">
        <v>6118.99</v>
      </c>
      <c r="F110" s="7"/>
      <c r="G110" s="8"/>
      <c r="H110" s="13"/>
      <c r="I110" s="66"/>
    </row>
    <row r="111" spans="1:9">
      <c r="A111" s="19">
        <v>109</v>
      </c>
      <c r="B111" s="3">
        <v>45684</v>
      </c>
      <c r="C111" s="5" t="s">
        <v>158</v>
      </c>
      <c r="D111" s="31" t="s">
        <v>10</v>
      </c>
      <c r="E111" s="24">
        <v>1701.26</v>
      </c>
      <c r="F111" s="7"/>
      <c r="G111" s="8"/>
      <c r="H111" s="13"/>
      <c r="I111" s="66"/>
    </row>
    <row r="112" spans="1:9">
      <c r="A112" s="19">
        <v>110</v>
      </c>
      <c r="B112" s="3">
        <v>45684</v>
      </c>
      <c r="C112" s="15" t="s">
        <v>88</v>
      </c>
      <c r="D112" s="32" t="s">
        <v>10</v>
      </c>
      <c r="E112" s="33">
        <v>107836.87</v>
      </c>
      <c r="F112" s="34"/>
      <c r="G112" s="35"/>
      <c r="H112" s="13"/>
      <c r="I112" s="66"/>
    </row>
    <row r="113" spans="1:9">
      <c r="A113" s="19">
        <v>111</v>
      </c>
      <c r="B113" s="3">
        <v>45684</v>
      </c>
      <c r="C113" s="5" t="s">
        <v>159</v>
      </c>
      <c r="D113" s="5" t="s">
        <v>10</v>
      </c>
      <c r="E113" s="24">
        <v>1070.0899999999999</v>
      </c>
      <c r="F113" s="7"/>
      <c r="G113" s="8"/>
      <c r="H113" s="13"/>
      <c r="I113" s="66"/>
    </row>
    <row r="114" spans="1:9">
      <c r="A114" s="19">
        <v>112</v>
      </c>
      <c r="B114" s="3">
        <v>45684</v>
      </c>
      <c r="C114" s="5" t="s">
        <v>160</v>
      </c>
      <c r="D114" s="5" t="s">
        <v>10</v>
      </c>
      <c r="E114" s="23">
        <v>2514.21</v>
      </c>
      <c r="F114" s="7"/>
      <c r="G114" s="8"/>
      <c r="H114" s="13"/>
      <c r="I114" s="66"/>
    </row>
    <row r="115" spans="1:9">
      <c r="A115" s="19">
        <v>113</v>
      </c>
      <c r="B115" s="3">
        <v>45684</v>
      </c>
      <c r="C115" s="5" t="s">
        <v>161</v>
      </c>
      <c r="D115" s="5" t="s">
        <v>10</v>
      </c>
      <c r="E115" s="23">
        <v>4649.83</v>
      </c>
      <c r="F115" s="43"/>
      <c r="G115" s="8"/>
      <c r="H115" s="13"/>
      <c r="I115" s="66"/>
    </row>
    <row r="116" spans="1:9">
      <c r="A116" s="19">
        <v>114</v>
      </c>
      <c r="B116" s="3">
        <v>45684</v>
      </c>
      <c r="C116" s="5" t="s">
        <v>89</v>
      </c>
      <c r="D116" s="5" t="s">
        <v>10</v>
      </c>
      <c r="E116" s="23">
        <v>93191.66</v>
      </c>
      <c r="F116" s="7"/>
      <c r="G116" s="8"/>
      <c r="H116" s="13"/>
      <c r="I116" s="66"/>
    </row>
    <row r="117" spans="1:9">
      <c r="A117" s="19">
        <v>115</v>
      </c>
      <c r="B117" s="3">
        <v>45684</v>
      </c>
      <c r="C117" s="5" t="s">
        <v>162</v>
      </c>
      <c r="D117" s="36" t="s">
        <v>163</v>
      </c>
      <c r="E117" s="16">
        <v>18648.61</v>
      </c>
      <c r="F117" s="7"/>
      <c r="G117" s="8"/>
      <c r="H117" s="13"/>
      <c r="I117" s="66"/>
    </row>
    <row r="118" spans="1:9">
      <c r="A118" s="19">
        <v>116</v>
      </c>
      <c r="B118" s="3">
        <v>45684</v>
      </c>
      <c r="C118" s="5" t="s">
        <v>164</v>
      </c>
      <c r="D118" s="36" t="s">
        <v>163</v>
      </c>
      <c r="E118" s="16">
        <v>17572.37</v>
      </c>
      <c r="F118" s="7"/>
      <c r="G118" s="8"/>
      <c r="H118" s="13"/>
      <c r="I118" s="66"/>
    </row>
    <row r="119" spans="1:9">
      <c r="A119" s="19">
        <v>117</v>
      </c>
      <c r="B119" s="3">
        <v>45684</v>
      </c>
      <c r="C119" s="5" t="s">
        <v>165</v>
      </c>
      <c r="D119" s="5" t="s">
        <v>163</v>
      </c>
      <c r="E119" s="16">
        <v>18160.93</v>
      </c>
      <c r="F119" s="7"/>
      <c r="G119" s="8"/>
      <c r="H119" s="13"/>
      <c r="I119" s="65"/>
    </row>
    <row r="120" spans="1:9">
      <c r="A120" s="19">
        <v>118</v>
      </c>
      <c r="B120" s="3">
        <v>45684</v>
      </c>
      <c r="C120" s="5" t="s">
        <v>166</v>
      </c>
      <c r="D120" s="5" t="s">
        <v>167</v>
      </c>
      <c r="E120" s="16">
        <v>9832.5400000000009</v>
      </c>
      <c r="F120" s="7">
        <v>1549.9</v>
      </c>
      <c r="G120" s="8">
        <v>8282.64</v>
      </c>
      <c r="H120" s="13"/>
      <c r="I120" s="65"/>
    </row>
    <row r="121" spans="1:9">
      <c r="A121" s="19">
        <v>119</v>
      </c>
      <c r="B121" s="3">
        <v>45684</v>
      </c>
      <c r="C121" s="5" t="s">
        <v>168</v>
      </c>
      <c r="D121" s="5" t="s">
        <v>169</v>
      </c>
      <c r="E121" s="16">
        <v>7734.5</v>
      </c>
      <c r="F121" s="7">
        <v>1219.18</v>
      </c>
      <c r="G121" s="8">
        <v>6515.32</v>
      </c>
      <c r="H121" s="13"/>
      <c r="I121" s="65"/>
    </row>
    <row r="122" spans="1:9">
      <c r="A122" s="19">
        <v>120</v>
      </c>
      <c r="B122" s="3">
        <v>45684</v>
      </c>
      <c r="C122" s="5" t="s">
        <v>124</v>
      </c>
      <c r="D122" s="11" t="s">
        <v>170</v>
      </c>
      <c r="E122" s="37">
        <v>3806.4</v>
      </c>
      <c r="F122" s="7">
        <v>600</v>
      </c>
      <c r="G122" s="8">
        <v>3206.4</v>
      </c>
      <c r="H122" s="13"/>
      <c r="I122" s="65"/>
    </row>
    <row r="123" spans="1:9">
      <c r="A123" s="19">
        <v>121</v>
      </c>
      <c r="B123" s="3">
        <v>45684</v>
      </c>
      <c r="C123" s="5" t="s">
        <v>171</v>
      </c>
      <c r="D123" s="5" t="s">
        <v>172</v>
      </c>
      <c r="E123" s="16">
        <v>23839.03</v>
      </c>
      <c r="F123" s="7"/>
      <c r="G123" s="8"/>
      <c r="H123" s="13"/>
      <c r="I123" s="65"/>
    </row>
    <row r="124" spans="1:9">
      <c r="A124" s="19">
        <v>122</v>
      </c>
      <c r="B124" s="3">
        <v>45684</v>
      </c>
      <c r="C124" s="5" t="s">
        <v>173</v>
      </c>
      <c r="D124" s="5" t="s">
        <v>174</v>
      </c>
      <c r="E124" s="38">
        <v>10000</v>
      </c>
      <c r="F124" s="7"/>
      <c r="G124" s="8"/>
      <c r="H124" s="13"/>
      <c r="I124" s="65"/>
    </row>
    <row r="125" spans="1:9">
      <c r="A125" s="19">
        <v>123</v>
      </c>
      <c r="B125" s="3">
        <v>45684</v>
      </c>
      <c r="C125" s="5" t="s">
        <v>175</v>
      </c>
      <c r="D125" s="5" t="s">
        <v>174</v>
      </c>
      <c r="E125" s="38">
        <v>10000</v>
      </c>
      <c r="F125" s="7"/>
      <c r="G125" s="10"/>
      <c r="H125" s="13"/>
      <c r="I125" s="65"/>
    </row>
    <row r="126" spans="1:9">
      <c r="A126" s="19">
        <v>124</v>
      </c>
      <c r="B126" s="3">
        <v>45684</v>
      </c>
      <c r="C126" s="5" t="s">
        <v>176</v>
      </c>
      <c r="D126" s="11" t="s">
        <v>177</v>
      </c>
      <c r="E126" s="38">
        <f>5215.39+12538.42</f>
        <v>17753.810000000001</v>
      </c>
      <c r="F126" s="7"/>
      <c r="G126" s="8"/>
      <c r="H126" s="13"/>
      <c r="I126" s="65"/>
    </row>
    <row r="127" spans="1:9">
      <c r="A127" s="19">
        <v>125</v>
      </c>
      <c r="B127" s="3">
        <v>45684</v>
      </c>
      <c r="C127" s="5" t="s">
        <v>178</v>
      </c>
      <c r="D127" s="5" t="s">
        <v>179</v>
      </c>
      <c r="E127" s="16">
        <v>13682</v>
      </c>
      <c r="F127" s="7"/>
      <c r="G127" s="8"/>
      <c r="H127" s="13"/>
      <c r="I127" s="65"/>
    </row>
    <row r="128" spans="1:9">
      <c r="A128" s="19">
        <v>126</v>
      </c>
      <c r="B128" s="3">
        <v>45684</v>
      </c>
      <c r="C128" s="5" t="s">
        <v>180</v>
      </c>
      <c r="D128" s="5" t="s">
        <v>181</v>
      </c>
      <c r="E128" s="16">
        <v>20000</v>
      </c>
      <c r="F128" s="7"/>
      <c r="G128" s="8"/>
      <c r="H128" s="13"/>
      <c r="I128" s="65"/>
    </row>
    <row r="129" spans="1:9">
      <c r="A129" s="19">
        <v>127</v>
      </c>
      <c r="B129" s="3">
        <v>45685</v>
      </c>
      <c r="C129" s="5" t="s">
        <v>244</v>
      </c>
      <c r="D129" s="16" t="s">
        <v>245</v>
      </c>
      <c r="E129" s="14">
        <v>400</v>
      </c>
      <c r="F129" s="14"/>
      <c r="G129" s="14"/>
      <c r="H129" s="13"/>
      <c r="I129" s="65"/>
    </row>
    <row r="130" spans="1:9">
      <c r="A130" s="19">
        <v>128</v>
      </c>
      <c r="B130" s="3">
        <v>45685</v>
      </c>
      <c r="C130" s="5" t="s">
        <v>178</v>
      </c>
      <c r="D130" s="16" t="s">
        <v>246</v>
      </c>
      <c r="E130" s="14">
        <f>G130+F130</f>
        <v>7905.6</v>
      </c>
      <c r="F130" s="14">
        <v>1248</v>
      </c>
      <c r="G130" s="14">
        <v>6657.6</v>
      </c>
      <c r="H130" s="13"/>
      <c r="I130" s="65"/>
    </row>
    <row r="131" spans="1:9">
      <c r="A131" s="19">
        <v>129</v>
      </c>
      <c r="B131" s="3">
        <v>45685</v>
      </c>
      <c r="C131" s="5" t="s">
        <v>182</v>
      </c>
      <c r="D131" s="5" t="s">
        <v>183</v>
      </c>
      <c r="E131" s="24">
        <v>173</v>
      </c>
      <c r="F131" s="7"/>
      <c r="G131" s="8"/>
      <c r="H131" s="13"/>
      <c r="I131" s="65"/>
    </row>
    <row r="132" spans="1:9">
      <c r="A132" s="19">
        <v>130</v>
      </c>
      <c r="B132" s="3">
        <v>45685</v>
      </c>
      <c r="C132" s="5" t="s">
        <v>184</v>
      </c>
      <c r="D132" s="5" t="s">
        <v>185</v>
      </c>
      <c r="E132" s="16">
        <v>2234.0100000000002</v>
      </c>
      <c r="F132" s="7">
        <v>320.16000000000003</v>
      </c>
      <c r="G132" s="8">
        <v>1913.85</v>
      </c>
      <c r="H132" s="13"/>
      <c r="I132" s="65"/>
    </row>
    <row r="133" spans="1:9">
      <c r="A133" s="19">
        <v>131</v>
      </c>
      <c r="B133" s="3">
        <v>45688</v>
      </c>
      <c r="C133" s="5" t="s">
        <v>186</v>
      </c>
      <c r="D133" s="5" t="s">
        <v>10</v>
      </c>
      <c r="E133" s="16">
        <v>325000</v>
      </c>
      <c r="F133" s="7"/>
      <c r="G133" s="8"/>
      <c r="H133" s="13"/>
      <c r="I133" s="65"/>
    </row>
    <row r="134" spans="1:9">
      <c r="A134" s="19">
        <v>132</v>
      </c>
      <c r="B134" s="3">
        <v>45688</v>
      </c>
      <c r="C134" s="5" t="s">
        <v>187</v>
      </c>
      <c r="D134" s="5" t="s">
        <v>188</v>
      </c>
      <c r="E134" s="16">
        <v>3875.88</v>
      </c>
      <c r="F134" s="7"/>
      <c r="G134" s="8"/>
      <c r="H134" s="13"/>
      <c r="I134" s="65"/>
    </row>
    <row r="135" spans="1:9">
      <c r="A135" s="19">
        <v>133</v>
      </c>
      <c r="B135" s="3">
        <v>45688</v>
      </c>
      <c r="C135" s="5" t="s">
        <v>187</v>
      </c>
      <c r="D135" s="5" t="s">
        <v>189</v>
      </c>
      <c r="E135" s="27">
        <v>6982.66</v>
      </c>
      <c r="F135" s="7"/>
      <c r="G135" s="8"/>
      <c r="H135" s="13"/>
      <c r="I135" s="65"/>
    </row>
    <row r="136" spans="1:9">
      <c r="A136" s="19">
        <v>134</v>
      </c>
      <c r="B136" s="3">
        <v>45688</v>
      </c>
      <c r="C136" s="5" t="s">
        <v>190</v>
      </c>
      <c r="D136" s="5" t="s">
        <v>191</v>
      </c>
      <c r="E136" s="27">
        <v>51.45</v>
      </c>
      <c r="F136" s="13"/>
      <c r="G136" s="7"/>
      <c r="H136" s="8"/>
      <c r="I136" s="65"/>
    </row>
    <row r="137" spans="1:9">
      <c r="A137" s="19">
        <v>135</v>
      </c>
      <c r="B137" s="3">
        <v>45688</v>
      </c>
      <c r="C137" s="5" t="s">
        <v>192</v>
      </c>
      <c r="D137" s="5" t="s">
        <v>193</v>
      </c>
      <c r="E137" s="27">
        <v>6497</v>
      </c>
      <c r="F137" s="13"/>
      <c r="G137" s="7"/>
      <c r="H137" s="8"/>
      <c r="I137" s="65"/>
    </row>
    <row r="138" spans="1:9">
      <c r="A138" s="19">
        <v>136</v>
      </c>
      <c r="B138" s="3">
        <v>45688</v>
      </c>
      <c r="C138" s="39" t="s">
        <v>194</v>
      </c>
      <c r="D138" s="5" t="s">
        <v>66</v>
      </c>
      <c r="E138" s="27">
        <v>150</v>
      </c>
      <c r="F138" s="13"/>
      <c r="G138" s="7"/>
      <c r="H138" s="8"/>
      <c r="I138" s="65"/>
    </row>
    <row r="139" spans="1:9">
      <c r="A139" s="19">
        <v>137</v>
      </c>
      <c r="B139" s="3">
        <v>45688</v>
      </c>
      <c r="C139" s="5" t="s">
        <v>195</v>
      </c>
      <c r="D139" s="5" t="s">
        <v>66</v>
      </c>
      <c r="E139" s="23">
        <v>150</v>
      </c>
      <c r="F139" s="13"/>
      <c r="G139" s="7"/>
      <c r="H139" s="8"/>
      <c r="I139" s="65"/>
    </row>
    <row r="140" spans="1:9">
      <c r="A140" s="19">
        <v>138</v>
      </c>
      <c r="B140" s="3">
        <v>45688</v>
      </c>
      <c r="C140" s="5" t="s">
        <v>196</v>
      </c>
      <c r="D140" s="5" t="s">
        <v>66</v>
      </c>
      <c r="E140" s="23">
        <v>10</v>
      </c>
      <c r="F140" s="13"/>
      <c r="G140" s="7"/>
      <c r="H140" s="8"/>
      <c r="I140" s="65"/>
    </row>
    <row r="141" spans="1:9">
      <c r="A141" s="19">
        <v>139</v>
      </c>
      <c r="B141" s="3">
        <v>45688</v>
      </c>
      <c r="C141" s="5" t="s">
        <v>197</v>
      </c>
      <c r="D141" s="5" t="s">
        <v>66</v>
      </c>
      <c r="E141" s="23">
        <v>10</v>
      </c>
      <c r="F141" s="13"/>
      <c r="G141" s="7"/>
      <c r="H141" s="8"/>
      <c r="I141" s="65"/>
    </row>
    <row r="142" spans="1:9">
      <c r="A142" s="19">
        <v>140</v>
      </c>
      <c r="B142" s="3">
        <v>45688</v>
      </c>
      <c r="C142" s="5" t="s">
        <v>15</v>
      </c>
      <c r="D142" s="5" t="s">
        <v>198</v>
      </c>
      <c r="E142" s="16">
        <v>331.44</v>
      </c>
      <c r="F142" s="13"/>
      <c r="G142" s="7"/>
      <c r="H142" s="8"/>
      <c r="I142" s="65"/>
    </row>
    <row r="143" spans="1:9">
      <c r="A143" s="19">
        <v>141</v>
      </c>
      <c r="B143" s="3">
        <v>45688</v>
      </c>
      <c r="C143" s="5" t="s">
        <v>15</v>
      </c>
      <c r="D143" s="5" t="s">
        <v>243</v>
      </c>
      <c r="E143" s="16">
        <v>131.6</v>
      </c>
      <c r="F143" s="13"/>
      <c r="G143" s="43"/>
      <c r="H143" s="8"/>
      <c r="I143" s="65"/>
    </row>
    <row r="144" spans="1:9">
      <c r="A144" s="19">
        <v>142</v>
      </c>
      <c r="B144" s="3">
        <v>45688</v>
      </c>
      <c r="C144" s="5" t="s">
        <v>199</v>
      </c>
      <c r="D144" s="5" t="s">
        <v>200</v>
      </c>
      <c r="E144" s="16">
        <v>105.11</v>
      </c>
      <c r="F144" s="13"/>
      <c r="G144" s="7"/>
      <c r="H144" s="8"/>
      <c r="I144" s="65"/>
    </row>
    <row r="145" spans="1:9">
      <c r="A145" s="19">
        <v>143</v>
      </c>
      <c r="B145" s="3">
        <v>45688</v>
      </c>
      <c r="C145" s="5" t="s">
        <v>201</v>
      </c>
      <c r="D145" s="5" t="s">
        <v>202</v>
      </c>
      <c r="E145" s="23">
        <v>68.900000000000006</v>
      </c>
      <c r="F145" s="13"/>
      <c r="G145" s="7"/>
      <c r="H145" s="8"/>
      <c r="I145" s="65"/>
    </row>
    <row r="146" spans="1:9">
      <c r="A146" s="19">
        <v>144</v>
      </c>
      <c r="B146" s="3">
        <v>45688</v>
      </c>
      <c r="C146" s="5" t="s">
        <v>203</v>
      </c>
      <c r="D146" s="5" t="s">
        <v>204</v>
      </c>
      <c r="E146" s="23">
        <v>1171.54</v>
      </c>
      <c r="F146" s="13"/>
      <c r="G146" s="7"/>
      <c r="H146" s="8"/>
      <c r="I146" s="65"/>
    </row>
    <row r="147" spans="1:9">
      <c r="A147" s="19">
        <v>145</v>
      </c>
      <c r="B147" s="3">
        <v>45688</v>
      </c>
      <c r="C147" s="5" t="s">
        <v>205</v>
      </c>
      <c r="D147" s="5" t="s">
        <v>206</v>
      </c>
      <c r="E147" s="23">
        <v>246.73</v>
      </c>
      <c r="F147" s="13"/>
      <c r="G147" s="7"/>
      <c r="H147" s="8"/>
      <c r="I147" s="65"/>
    </row>
    <row r="148" spans="1:9">
      <c r="A148" s="19">
        <v>146</v>
      </c>
      <c r="B148" s="3">
        <v>45688</v>
      </c>
      <c r="C148" s="5" t="s">
        <v>207</v>
      </c>
      <c r="D148" s="5" t="s">
        <v>208</v>
      </c>
      <c r="E148" s="23">
        <f>1536.84+532.53</f>
        <v>2069.37</v>
      </c>
      <c r="F148" s="13"/>
      <c r="G148" s="7"/>
      <c r="H148" s="8"/>
      <c r="I148" s="65"/>
    </row>
    <row r="149" spans="1:9">
      <c r="A149" s="19">
        <v>147</v>
      </c>
      <c r="B149" s="3">
        <v>45688</v>
      </c>
      <c r="C149" s="5" t="s">
        <v>209</v>
      </c>
      <c r="D149" s="5" t="s">
        <v>210</v>
      </c>
      <c r="E149" s="10">
        <v>1636.65</v>
      </c>
      <c r="F149" s="13"/>
      <c r="G149" s="7"/>
      <c r="H149" s="8"/>
      <c r="I149" s="65"/>
    </row>
    <row r="150" spans="1:9">
      <c r="A150" s="19">
        <v>148</v>
      </c>
      <c r="B150" s="3">
        <v>45688</v>
      </c>
      <c r="C150" s="5" t="s">
        <v>211</v>
      </c>
      <c r="D150" s="5" t="s">
        <v>212</v>
      </c>
      <c r="E150" s="10">
        <v>532.51</v>
      </c>
      <c r="F150" s="13"/>
      <c r="G150" s="7"/>
      <c r="H150" s="8"/>
      <c r="I150" s="65"/>
    </row>
    <row r="151" spans="1:9">
      <c r="A151" s="19">
        <v>149</v>
      </c>
      <c r="B151" s="3">
        <v>45688</v>
      </c>
      <c r="C151" s="5" t="s">
        <v>213</v>
      </c>
      <c r="D151" s="5" t="s">
        <v>214</v>
      </c>
      <c r="E151" s="10">
        <v>153.26</v>
      </c>
      <c r="F151" s="13"/>
      <c r="G151" s="7"/>
      <c r="H151" s="8"/>
      <c r="I151" s="65"/>
    </row>
    <row r="152" spans="1:9">
      <c r="A152" s="19">
        <v>150</v>
      </c>
      <c r="B152" s="3">
        <v>45688</v>
      </c>
      <c r="C152" s="5" t="s">
        <v>215</v>
      </c>
      <c r="D152" s="5" t="s">
        <v>216</v>
      </c>
      <c r="E152" s="10">
        <v>330.33</v>
      </c>
      <c r="F152" s="13"/>
      <c r="G152" s="7"/>
      <c r="H152" s="8"/>
      <c r="I152" s="65"/>
    </row>
    <row r="153" spans="1:9">
      <c r="A153" s="19">
        <v>151</v>
      </c>
      <c r="B153" s="3">
        <v>45688</v>
      </c>
      <c r="C153" s="5" t="s">
        <v>217</v>
      </c>
      <c r="D153" s="5" t="s">
        <v>218</v>
      </c>
      <c r="E153" s="10">
        <v>16.8</v>
      </c>
      <c r="F153" s="13"/>
      <c r="G153" s="7"/>
      <c r="H153" s="8"/>
      <c r="I153" s="65"/>
    </row>
    <row r="154" spans="1:9">
      <c r="A154" s="19">
        <v>152</v>
      </c>
      <c r="B154" s="3">
        <v>45688</v>
      </c>
      <c r="C154" s="5" t="s">
        <v>219</v>
      </c>
      <c r="D154" s="5" t="s">
        <v>220</v>
      </c>
      <c r="E154" s="10">
        <v>1306.8</v>
      </c>
      <c r="F154" s="13"/>
      <c r="G154" s="7"/>
      <c r="H154" s="8"/>
      <c r="I154" s="65"/>
    </row>
    <row r="155" spans="1:9">
      <c r="A155" s="19">
        <v>153</v>
      </c>
      <c r="B155" s="3">
        <v>45688</v>
      </c>
      <c r="C155" s="5" t="s">
        <v>221</v>
      </c>
      <c r="D155" s="5" t="s">
        <v>222</v>
      </c>
      <c r="E155" s="10">
        <v>388.53</v>
      </c>
      <c r="F155" s="13"/>
      <c r="G155" s="7"/>
      <c r="H155" s="8"/>
      <c r="I155" s="65"/>
    </row>
    <row r="156" spans="1:9">
      <c r="A156" s="19">
        <v>154</v>
      </c>
      <c r="B156" s="3">
        <v>45688</v>
      </c>
      <c r="C156" s="5" t="s">
        <v>223</v>
      </c>
      <c r="D156" s="5" t="s">
        <v>224</v>
      </c>
      <c r="E156" s="10">
        <v>769.92</v>
      </c>
      <c r="F156" s="13"/>
      <c r="G156" s="7"/>
      <c r="H156" s="8"/>
      <c r="I156" s="65"/>
    </row>
    <row r="157" spans="1:9">
      <c r="A157" s="19">
        <v>155</v>
      </c>
      <c r="B157" s="3">
        <v>45688</v>
      </c>
      <c r="C157" s="5" t="s">
        <v>225</v>
      </c>
      <c r="D157" s="5" t="s">
        <v>226</v>
      </c>
      <c r="E157" s="10">
        <v>720.57</v>
      </c>
      <c r="F157" s="13"/>
      <c r="G157" s="7"/>
      <c r="H157" s="8"/>
      <c r="I157" s="65"/>
    </row>
    <row r="158" spans="1:9">
      <c r="A158" s="19">
        <v>156</v>
      </c>
      <c r="B158" s="3">
        <v>45688</v>
      </c>
      <c r="C158" s="5" t="s">
        <v>227</v>
      </c>
      <c r="D158" s="5" t="s">
        <v>228</v>
      </c>
      <c r="E158" s="10">
        <v>449.4</v>
      </c>
      <c r="F158" s="13"/>
      <c r="G158" s="7"/>
      <c r="H158" s="8"/>
      <c r="I158" s="65"/>
    </row>
    <row r="159" spans="1:9">
      <c r="A159" s="19">
        <v>157</v>
      </c>
      <c r="B159" s="3">
        <v>45688</v>
      </c>
      <c r="C159" s="5" t="s">
        <v>229</v>
      </c>
      <c r="D159" s="5" t="s">
        <v>230</v>
      </c>
      <c r="E159" s="10">
        <v>177.5</v>
      </c>
      <c r="F159" s="13"/>
      <c r="G159" s="7"/>
      <c r="H159" s="8"/>
      <c r="I159" s="65"/>
    </row>
    <row r="160" spans="1:9">
      <c r="A160" s="19">
        <v>158</v>
      </c>
      <c r="B160" s="3">
        <v>45688</v>
      </c>
      <c r="C160" s="5" t="s">
        <v>231</v>
      </c>
      <c r="D160" s="5" t="s">
        <v>232</v>
      </c>
      <c r="E160" s="10">
        <v>65.97</v>
      </c>
      <c r="F160" s="13"/>
      <c r="G160" s="7"/>
      <c r="H160" s="8"/>
      <c r="I160" s="65"/>
    </row>
    <row r="161" spans="1:9">
      <c r="A161" s="19">
        <v>159</v>
      </c>
      <c r="B161" s="3">
        <v>45688</v>
      </c>
      <c r="C161" s="5" t="s">
        <v>233</v>
      </c>
      <c r="D161" s="5" t="s">
        <v>234</v>
      </c>
      <c r="E161" s="10">
        <v>384.94</v>
      </c>
      <c r="F161" s="13"/>
      <c r="G161" s="7"/>
      <c r="H161" s="10"/>
      <c r="I161" s="65"/>
    </row>
    <row r="162" spans="1:9">
      <c r="A162" s="19">
        <v>160</v>
      </c>
      <c r="B162" s="3">
        <v>45688</v>
      </c>
      <c r="C162" s="5" t="s">
        <v>235</v>
      </c>
      <c r="D162" s="5" t="s">
        <v>236</v>
      </c>
      <c r="E162" s="10">
        <v>1353.45</v>
      </c>
      <c r="F162" s="13"/>
      <c r="G162" s="7"/>
      <c r="H162" s="8"/>
      <c r="I162" s="65"/>
    </row>
    <row r="163" spans="1:9">
      <c r="A163" s="19">
        <v>161</v>
      </c>
      <c r="B163" s="3">
        <v>45688</v>
      </c>
      <c r="C163" s="5" t="s">
        <v>237</v>
      </c>
      <c r="D163" s="5" t="s">
        <v>238</v>
      </c>
      <c r="E163" s="10">
        <v>351.86</v>
      </c>
      <c r="F163" s="13"/>
      <c r="G163" s="7"/>
      <c r="H163" s="8"/>
      <c r="I163" s="65"/>
    </row>
    <row r="164" spans="1:9">
      <c r="A164" s="19">
        <v>162</v>
      </c>
      <c r="B164" s="3">
        <v>45688</v>
      </c>
      <c r="C164" s="5" t="s">
        <v>239</v>
      </c>
      <c r="D164" s="5" t="s">
        <v>240</v>
      </c>
      <c r="E164" s="10">
        <v>45.08</v>
      </c>
      <c r="F164" s="13"/>
      <c r="G164" s="7"/>
      <c r="H164" s="8"/>
      <c r="I164" s="65"/>
    </row>
    <row r="165" spans="1:9">
      <c r="A165" s="19">
        <v>163</v>
      </c>
      <c r="B165" s="3">
        <v>45688</v>
      </c>
      <c r="C165" s="5" t="s">
        <v>241</v>
      </c>
      <c r="D165" s="5" t="s">
        <v>242</v>
      </c>
      <c r="E165" s="30">
        <v>351.11</v>
      </c>
      <c r="F165" s="13"/>
      <c r="G165" s="7"/>
      <c r="H165" s="8"/>
      <c r="I165" s="65"/>
    </row>
    <row r="166" spans="1:9">
      <c r="A166" s="19">
        <v>164</v>
      </c>
      <c r="B166" s="3">
        <v>45691</v>
      </c>
      <c r="C166" s="5" t="s">
        <v>247</v>
      </c>
      <c r="D166" s="5" t="s">
        <v>248</v>
      </c>
      <c r="E166" s="10">
        <v>51.34</v>
      </c>
      <c r="F166" s="13"/>
      <c r="G166" s="14"/>
      <c r="H166" s="14"/>
      <c r="I166" s="65"/>
    </row>
    <row r="167" spans="1:9">
      <c r="A167" s="19">
        <v>165</v>
      </c>
      <c r="B167" s="3">
        <v>45691</v>
      </c>
      <c r="C167" s="5" t="s">
        <v>249</v>
      </c>
      <c r="D167" s="5" t="s">
        <v>250</v>
      </c>
      <c r="E167" s="10">
        <v>1105.33</v>
      </c>
      <c r="F167" s="13"/>
      <c r="G167" s="14"/>
      <c r="H167" s="14"/>
      <c r="I167" s="65"/>
    </row>
    <row r="168" spans="1:9">
      <c r="A168" s="19">
        <v>166</v>
      </c>
      <c r="B168" s="3">
        <v>45691</v>
      </c>
      <c r="C168" s="5" t="s">
        <v>251</v>
      </c>
      <c r="D168" s="5" t="s">
        <v>252</v>
      </c>
      <c r="E168" s="10">
        <v>848</v>
      </c>
      <c r="F168" s="13"/>
      <c r="G168" s="8"/>
      <c r="H168" s="8"/>
      <c r="I168" s="65"/>
    </row>
    <row r="169" spans="1:9">
      <c r="A169" s="19">
        <v>167</v>
      </c>
      <c r="B169" s="3">
        <v>45691</v>
      </c>
      <c r="C169" s="5" t="s">
        <v>253</v>
      </c>
      <c r="D169" s="5" t="s">
        <v>254</v>
      </c>
      <c r="E169" s="10">
        <v>750</v>
      </c>
      <c r="F169" s="13"/>
      <c r="G169" s="10"/>
      <c r="H169" s="10"/>
      <c r="I169" s="65"/>
    </row>
    <row r="170" spans="1:9">
      <c r="A170" s="19">
        <v>168</v>
      </c>
      <c r="B170" s="3">
        <v>45691</v>
      </c>
      <c r="C170" s="5" t="s">
        <v>255</v>
      </c>
      <c r="D170" s="5" t="s">
        <v>256</v>
      </c>
      <c r="E170" s="10">
        <v>269.33</v>
      </c>
      <c r="F170" s="13"/>
      <c r="G170" s="10"/>
      <c r="H170" s="10"/>
      <c r="I170" s="65"/>
    </row>
    <row r="171" spans="1:9">
      <c r="A171" s="19">
        <v>169</v>
      </c>
      <c r="B171" s="3">
        <v>45691</v>
      </c>
      <c r="C171" s="5" t="s">
        <v>257</v>
      </c>
      <c r="D171" s="5" t="s">
        <v>258</v>
      </c>
      <c r="E171" s="10">
        <v>45.72</v>
      </c>
      <c r="F171" s="13"/>
      <c r="G171" s="8"/>
      <c r="H171" s="8"/>
      <c r="I171" s="65"/>
    </row>
    <row r="172" spans="1:9">
      <c r="A172" s="19">
        <v>170</v>
      </c>
      <c r="B172" s="3">
        <v>45691</v>
      </c>
      <c r="C172" s="5" t="s">
        <v>259</v>
      </c>
      <c r="D172" s="5" t="s">
        <v>260</v>
      </c>
      <c r="E172" s="10">
        <v>774.25</v>
      </c>
      <c r="F172" s="13"/>
      <c r="G172" s="77"/>
      <c r="H172" s="8"/>
      <c r="I172" s="65"/>
    </row>
    <row r="173" spans="1:9">
      <c r="A173" s="19">
        <v>171</v>
      </c>
      <c r="B173" s="3">
        <v>45691</v>
      </c>
      <c r="C173" s="5" t="s">
        <v>261</v>
      </c>
      <c r="D173" s="5" t="s">
        <v>262</v>
      </c>
      <c r="E173" s="10">
        <v>998.25</v>
      </c>
      <c r="F173" s="13"/>
      <c r="G173" s="77"/>
      <c r="H173" s="8"/>
      <c r="I173" s="65"/>
    </row>
    <row r="174" spans="1:9">
      <c r="A174" s="19">
        <v>172</v>
      </c>
      <c r="B174" s="3">
        <v>45691</v>
      </c>
      <c r="C174" s="5" t="s">
        <v>263</v>
      </c>
      <c r="D174" s="5" t="s">
        <v>264</v>
      </c>
      <c r="E174" s="10">
        <f>14.72+31.52</f>
        <v>46.24</v>
      </c>
      <c r="F174" s="13"/>
      <c r="G174" s="77"/>
      <c r="H174" s="8"/>
      <c r="I174" s="65"/>
    </row>
    <row r="175" spans="1:9">
      <c r="A175" s="19">
        <v>173</v>
      </c>
      <c r="B175" s="3">
        <v>45691</v>
      </c>
      <c r="C175" s="5" t="s">
        <v>265</v>
      </c>
      <c r="D175" s="5" t="s">
        <v>266</v>
      </c>
      <c r="E175" s="10">
        <v>506.67</v>
      </c>
      <c r="F175" s="13"/>
      <c r="G175" s="78"/>
      <c r="H175" s="10"/>
      <c r="I175" s="65"/>
    </row>
    <row r="176" spans="1:9">
      <c r="A176" s="19">
        <v>174</v>
      </c>
      <c r="B176" s="3">
        <v>45691</v>
      </c>
      <c r="C176" s="5" t="s">
        <v>267</v>
      </c>
      <c r="D176" s="5" t="s">
        <v>268</v>
      </c>
      <c r="E176" s="6">
        <v>55.07</v>
      </c>
      <c r="F176" s="13"/>
      <c r="G176" s="78"/>
      <c r="H176" s="10"/>
      <c r="I176" s="65"/>
    </row>
    <row r="177" spans="1:9">
      <c r="A177" s="19">
        <v>175</v>
      </c>
      <c r="B177" s="3">
        <v>45691</v>
      </c>
      <c r="C177" s="5" t="s">
        <v>269</v>
      </c>
      <c r="D177" s="5" t="s">
        <v>270</v>
      </c>
      <c r="E177" s="10">
        <v>35.520000000000003</v>
      </c>
      <c r="F177" s="13"/>
      <c r="G177" s="78"/>
      <c r="H177" s="10"/>
      <c r="I177" s="65"/>
    </row>
    <row r="178" spans="1:9">
      <c r="A178" s="19">
        <v>176</v>
      </c>
      <c r="B178" s="3">
        <v>45691</v>
      </c>
      <c r="C178" s="5" t="s">
        <v>271</v>
      </c>
      <c r="D178" s="5" t="s">
        <v>272</v>
      </c>
      <c r="E178" s="24">
        <v>447.41</v>
      </c>
      <c r="F178" s="13"/>
      <c r="G178" s="78"/>
      <c r="H178" s="10"/>
      <c r="I178" s="65"/>
    </row>
    <row r="179" spans="1:9">
      <c r="A179" s="19">
        <v>177</v>
      </c>
      <c r="B179" s="3">
        <v>45691</v>
      </c>
      <c r="C179" s="5" t="s">
        <v>273</v>
      </c>
      <c r="D179" s="5" t="s">
        <v>274</v>
      </c>
      <c r="E179" s="14">
        <v>89.78</v>
      </c>
      <c r="F179" s="13"/>
      <c r="G179" s="78"/>
      <c r="H179" s="10"/>
      <c r="I179" s="65"/>
    </row>
    <row r="180" spans="1:9">
      <c r="A180" s="19">
        <v>178</v>
      </c>
      <c r="B180" s="3">
        <v>45691</v>
      </c>
      <c r="C180" s="5" t="s">
        <v>275</v>
      </c>
      <c r="D180" s="5" t="s">
        <v>276</v>
      </c>
      <c r="E180" s="24">
        <v>1930.89</v>
      </c>
      <c r="F180" s="13"/>
      <c r="G180" s="77"/>
      <c r="H180" s="8"/>
      <c r="I180" s="65"/>
    </row>
    <row r="181" spans="1:9">
      <c r="A181" s="19">
        <v>179</v>
      </c>
      <c r="B181" s="3">
        <v>45691</v>
      </c>
      <c r="C181" s="5" t="s">
        <v>277</v>
      </c>
      <c r="D181" s="5" t="s">
        <v>278</v>
      </c>
      <c r="E181" s="24">
        <v>1403.13</v>
      </c>
      <c r="F181" s="13"/>
      <c r="G181" s="77"/>
      <c r="H181" s="8"/>
      <c r="I181" s="65"/>
    </row>
    <row r="182" spans="1:9">
      <c r="A182" s="19">
        <v>180</v>
      </c>
      <c r="B182" s="3">
        <v>45693</v>
      </c>
      <c r="C182" s="15" t="s">
        <v>335</v>
      </c>
      <c r="D182" s="15" t="s">
        <v>85</v>
      </c>
      <c r="E182" s="14">
        <v>9337.7199999999993</v>
      </c>
      <c r="F182" s="13"/>
      <c r="G182" s="77"/>
      <c r="H182" s="8"/>
      <c r="I182" s="65"/>
    </row>
    <row r="183" spans="1:9">
      <c r="A183" s="19">
        <v>181</v>
      </c>
      <c r="B183" s="3">
        <v>45693</v>
      </c>
      <c r="C183" s="15" t="s">
        <v>336</v>
      </c>
      <c r="D183" s="15" t="s">
        <v>85</v>
      </c>
      <c r="E183" s="14">
        <v>38945.82</v>
      </c>
      <c r="F183" s="13"/>
      <c r="G183" s="77"/>
      <c r="H183" s="8"/>
      <c r="I183" s="65"/>
    </row>
    <row r="184" spans="1:9">
      <c r="A184" s="19">
        <v>182</v>
      </c>
      <c r="B184" s="3">
        <v>45693</v>
      </c>
      <c r="C184" s="15" t="s">
        <v>337</v>
      </c>
      <c r="D184" s="15" t="s">
        <v>85</v>
      </c>
      <c r="E184" s="14">
        <v>15347.89</v>
      </c>
      <c r="F184" s="13"/>
      <c r="G184" s="77"/>
      <c r="H184" s="8"/>
      <c r="I184" s="65"/>
    </row>
    <row r="185" spans="1:9">
      <c r="A185" s="19">
        <v>183</v>
      </c>
      <c r="B185" s="3">
        <v>45693</v>
      </c>
      <c r="C185" s="15" t="s">
        <v>338</v>
      </c>
      <c r="D185" s="15" t="s">
        <v>85</v>
      </c>
      <c r="E185" s="14">
        <v>54338.080000000002</v>
      </c>
      <c r="F185" s="13"/>
      <c r="G185" s="77"/>
      <c r="H185" s="8"/>
      <c r="I185" s="65"/>
    </row>
    <row r="186" spans="1:9">
      <c r="A186" s="19">
        <v>184</v>
      </c>
      <c r="B186" s="3">
        <v>45693</v>
      </c>
      <c r="C186" s="15" t="s">
        <v>339</v>
      </c>
      <c r="D186" s="15" t="s">
        <v>85</v>
      </c>
      <c r="E186" s="14">
        <v>143746.66</v>
      </c>
      <c r="F186" s="13"/>
      <c r="G186" s="77"/>
      <c r="H186" s="8"/>
      <c r="I186" s="65"/>
    </row>
    <row r="187" spans="1:9">
      <c r="A187" s="19">
        <v>185</v>
      </c>
      <c r="B187" s="3">
        <v>45693</v>
      </c>
      <c r="C187" s="15" t="s">
        <v>340</v>
      </c>
      <c r="D187" s="15" t="s">
        <v>85</v>
      </c>
      <c r="E187" s="14">
        <v>120267.36</v>
      </c>
      <c r="F187" s="13"/>
      <c r="G187" s="77"/>
      <c r="H187" s="8"/>
      <c r="I187" s="65"/>
    </row>
    <row r="188" spans="1:9">
      <c r="A188" s="19">
        <v>186</v>
      </c>
      <c r="B188" s="3">
        <v>45693</v>
      </c>
      <c r="C188" s="15" t="s">
        <v>341</v>
      </c>
      <c r="D188" s="15" t="s">
        <v>85</v>
      </c>
      <c r="E188" s="14">
        <v>120831.3</v>
      </c>
      <c r="F188" s="13"/>
      <c r="G188" s="77"/>
      <c r="H188" s="8"/>
      <c r="I188" s="65"/>
    </row>
    <row r="189" spans="1:9">
      <c r="A189" s="19">
        <v>187</v>
      </c>
      <c r="B189" s="3">
        <v>45693</v>
      </c>
      <c r="C189" s="15" t="s">
        <v>342</v>
      </c>
      <c r="D189" s="15" t="s">
        <v>85</v>
      </c>
      <c r="E189" s="14">
        <v>2041.14</v>
      </c>
      <c r="F189" s="13"/>
      <c r="G189" s="77"/>
      <c r="H189" s="8"/>
      <c r="I189" s="65"/>
    </row>
    <row r="190" spans="1:9">
      <c r="A190" s="19">
        <v>188</v>
      </c>
      <c r="B190" s="3">
        <v>45693</v>
      </c>
      <c r="C190" s="15" t="s">
        <v>343</v>
      </c>
      <c r="D190" s="15" t="s">
        <v>85</v>
      </c>
      <c r="E190" s="14">
        <v>1971.77</v>
      </c>
      <c r="F190" s="13"/>
      <c r="G190" s="77"/>
      <c r="H190" s="8"/>
      <c r="I190" s="65"/>
    </row>
    <row r="191" spans="1:9">
      <c r="A191" s="19">
        <v>189</v>
      </c>
      <c r="B191" s="3">
        <v>45693</v>
      </c>
      <c r="C191" s="15" t="s">
        <v>344</v>
      </c>
      <c r="D191" s="15" t="s">
        <v>85</v>
      </c>
      <c r="E191" s="14">
        <v>8100.3</v>
      </c>
      <c r="F191" s="13"/>
      <c r="G191" s="77"/>
      <c r="H191" s="8"/>
      <c r="I191" s="65"/>
    </row>
    <row r="192" spans="1:9">
      <c r="A192" s="19">
        <v>190</v>
      </c>
      <c r="B192" s="3">
        <v>45693</v>
      </c>
      <c r="C192" s="15" t="s">
        <v>345</v>
      </c>
      <c r="D192" s="15" t="s">
        <v>85</v>
      </c>
      <c r="E192" s="14">
        <v>7387.68</v>
      </c>
      <c r="F192" s="13"/>
      <c r="G192" s="77"/>
      <c r="H192" s="8"/>
      <c r="I192" s="65"/>
    </row>
    <row r="193" spans="1:9">
      <c r="A193" s="19">
        <v>191</v>
      </c>
      <c r="B193" s="3">
        <v>45693</v>
      </c>
      <c r="C193" s="5" t="s">
        <v>279</v>
      </c>
      <c r="D193" s="5" t="s">
        <v>280</v>
      </c>
      <c r="E193" s="8">
        <v>476.9</v>
      </c>
      <c r="F193" s="7"/>
      <c r="G193" s="77"/>
      <c r="H193" s="8"/>
      <c r="I193" s="65"/>
    </row>
    <row r="194" spans="1:9" s="1" customFormat="1">
      <c r="A194" s="19">
        <v>192</v>
      </c>
      <c r="B194" s="3">
        <v>45693</v>
      </c>
      <c r="C194" s="5" t="s">
        <v>279</v>
      </c>
      <c r="D194" s="5" t="s">
        <v>281</v>
      </c>
      <c r="E194" s="8">
        <v>390</v>
      </c>
      <c r="F194" s="7"/>
      <c r="G194" s="77"/>
      <c r="H194" s="8"/>
      <c r="I194" s="66"/>
    </row>
    <row r="195" spans="1:9">
      <c r="A195" s="19">
        <v>193</v>
      </c>
      <c r="B195" s="3">
        <v>45693</v>
      </c>
      <c r="C195" s="5" t="s">
        <v>279</v>
      </c>
      <c r="D195" s="5" t="s">
        <v>282</v>
      </c>
      <c r="E195" s="8">
        <v>201.01</v>
      </c>
      <c r="F195" s="13"/>
      <c r="G195" s="77"/>
      <c r="H195" s="13"/>
      <c r="I195" s="65"/>
    </row>
    <row r="196" spans="1:9">
      <c r="A196" s="19">
        <v>194</v>
      </c>
      <c r="B196" s="3">
        <v>45693</v>
      </c>
      <c r="C196" s="5" t="s">
        <v>283</v>
      </c>
      <c r="D196" s="5" t="s">
        <v>284</v>
      </c>
      <c r="E196" s="8">
        <v>300</v>
      </c>
      <c r="F196" s="13"/>
      <c r="G196" s="77"/>
      <c r="H196" s="13"/>
      <c r="I196" s="65"/>
    </row>
    <row r="197" spans="1:9">
      <c r="A197" s="19">
        <v>195</v>
      </c>
      <c r="B197" s="3">
        <v>45694</v>
      </c>
      <c r="C197" s="15" t="s">
        <v>332</v>
      </c>
      <c r="D197" s="87" t="s">
        <v>193</v>
      </c>
      <c r="E197" s="14">
        <v>938.4</v>
      </c>
      <c r="G197" s="77"/>
      <c r="H197" s="13"/>
      <c r="I197" s="65"/>
    </row>
    <row r="198" spans="1:9">
      <c r="A198" s="19">
        <v>196</v>
      </c>
      <c r="B198" s="3">
        <v>45694</v>
      </c>
      <c r="C198" s="15" t="s">
        <v>333</v>
      </c>
      <c r="D198" s="87" t="s">
        <v>334</v>
      </c>
      <c r="E198" s="14">
        <v>1095</v>
      </c>
      <c r="G198" s="77"/>
      <c r="H198" s="13"/>
      <c r="I198" s="65"/>
    </row>
    <row r="199" spans="1:9">
      <c r="A199" s="19">
        <v>197</v>
      </c>
      <c r="B199" s="3">
        <v>45694</v>
      </c>
      <c r="C199" s="5" t="s">
        <v>285</v>
      </c>
      <c r="D199" s="5" t="s">
        <v>129</v>
      </c>
      <c r="E199" s="8">
        <v>3000</v>
      </c>
      <c r="F199" s="13"/>
      <c r="G199" s="77"/>
      <c r="H199" s="13"/>
      <c r="I199" s="65"/>
    </row>
    <row r="200" spans="1:9">
      <c r="A200" s="19">
        <v>198</v>
      </c>
      <c r="B200" s="3">
        <v>45695</v>
      </c>
      <c r="C200" s="5" t="s">
        <v>286</v>
      </c>
      <c r="D200" s="5" t="s">
        <v>287</v>
      </c>
      <c r="E200" s="8">
        <v>17081.73</v>
      </c>
      <c r="F200" s="13"/>
      <c r="G200" s="77"/>
      <c r="H200" s="13"/>
      <c r="I200" s="65"/>
    </row>
    <row r="201" spans="1:9">
      <c r="A201" s="19">
        <v>199</v>
      </c>
      <c r="B201" s="3">
        <v>45695</v>
      </c>
      <c r="C201" s="5" t="s">
        <v>288</v>
      </c>
      <c r="D201" s="5" t="s">
        <v>287</v>
      </c>
      <c r="E201" s="8">
        <v>102683.09</v>
      </c>
      <c r="F201" s="7"/>
      <c r="G201" s="77"/>
      <c r="H201" s="13"/>
      <c r="I201" s="65"/>
    </row>
    <row r="202" spans="1:9">
      <c r="A202" s="19">
        <v>200</v>
      </c>
      <c r="B202" s="3">
        <v>45695</v>
      </c>
      <c r="C202" s="5" t="s">
        <v>289</v>
      </c>
      <c r="D202" s="5" t="s">
        <v>287</v>
      </c>
      <c r="E202" s="8">
        <v>4454.3999999999996</v>
      </c>
      <c r="F202" s="7"/>
      <c r="G202" s="77"/>
      <c r="H202" s="13"/>
      <c r="I202" s="65"/>
    </row>
    <row r="203" spans="1:9">
      <c r="A203" s="19">
        <v>201</v>
      </c>
      <c r="B203" s="3">
        <v>45695</v>
      </c>
      <c r="C203" s="5" t="s">
        <v>290</v>
      </c>
      <c r="D203" s="5" t="s">
        <v>287</v>
      </c>
      <c r="E203" s="8">
        <v>38964.74</v>
      </c>
      <c r="F203" s="7"/>
      <c r="G203" s="77"/>
      <c r="H203" s="13"/>
      <c r="I203" s="65"/>
    </row>
    <row r="204" spans="1:9">
      <c r="A204" s="19">
        <v>202</v>
      </c>
      <c r="B204" s="3">
        <v>45695</v>
      </c>
      <c r="C204" s="5" t="s">
        <v>291</v>
      </c>
      <c r="D204" s="5" t="s">
        <v>287</v>
      </c>
      <c r="E204" s="10">
        <v>18886.009999999998</v>
      </c>
      <c r="F204" s="7"/>
      <c r="G204" s="77"/>
      <c r="H204" s="13"/>
      <c r="I204" s="65"/>
    </row>
    <row r="205" spans="1:9">
      <c r="A205" s="19">
        <v>203</v>
      </c>
      <c r="B205" s="3">
        <v>45695</v>
      </c>
      <c r="C205" s="5" t="s">
        <v>292</v>
      </c>
      <c r="D205" s="5" t="s">
        <v>293</v>
      </c>
      <c r="E205" s="8">
        <v>132.68</v>
      </c>
      <c r="F205" s="7"/>
      <c r="G205" s="77"/>
      <c r="H205" s="13"/>
      <c r="I205" s="65"/>
    </row>
    <row r="206" spans="1:9">
      <c r="A206" s="19">
        <v>204</v>
      </c>
      <c r="B206" s="3">
        <v>45695</v>
      </c>
      <c r="C206" s="5" t="s">
        <v>294</v>
      </c>
      <c r="D206" s="5" t="s">
        <v>293</v>
      </c>
      <c r="E206" s="8">
        <v>463.22</v>
      </c>
      <c r="F206" s="7"/>
      <c r="G206" s="77"/>
      <c r="H206" s="13"/>
      <c r="I206" s="65"/>
    </row>
    <row r="207" spans="1:9">
      <c r="A207" s="19">
        <v>205</v>
      </c>
      <c r="B207" s="3">
        <v>45695</v>
      </c>
      <c r="C207" s="5" t="s">
        <v>295</v>
      </c>
      <c r="D207" s="5" t="s">
        <v>293</v>
      </c>
      <c r="E207" s="8">
        <v>143.6</v>
      </c>
      <c r="F207" s="7"/>
      <c r="G207" s="77"/>
      <c r="H207" s="13"/>
      <c r="I207" s="65"/>
    </row>
    <row r="208" spans="1:9">
      <c r="A208" s="19">
        <v>206</v>
      </c>
      <c r="B208" s="3">
        <v>45695</v>
      </c>
      <c r="C208" s="5" t="s">
        <v>296</v>
      </c>
      <c r="D208" s="5" t="s">
        <v>293</v>
      </c>
      <c r="E208" s="8">
        <v>163.01</v>
      </c>
      <c r="F208" s="7"/>
      <c r="G208" s="77"/>
      <c r="H208" s="13"/>
      <c r="I208" s="65"/>
    </row>
    <row r="209" spans="1:9">
      <c r="A209" s="19">
        <v>207</v>
      </c>
      <c r="B209" s="3">
        <v>45695</v>
      </c>
      <c r="C209" s="5" t="s">
        <v>297</v>
      </c>
      <c r="D209" s="5" t="s">
        <v>293</v>
      </c>
      <c r="E209" s="8">
        <v>3.4</v>
      </c>
      <c r="F209" s="7"/>
      <c r="G209" s="77"/>
      <c r="H209" s="13"/>
      <c r="I209" s="65"/>
    </row>
    <row r="210" spans="1:9">
      <c r="A210" s="19">
        <v>208</v>
      </c>
      <c r="B210" s="3">
        <v>45695</v>
      </c>
      <c r="C210" s="5" t="s">
        <v>298</v>
      </c>
      <c r="D210" s="5" t="s">
        <v>293</v>
      </c>
      <c r="E210" s="8">
        <v>6360.78</v>
      </c>
      <c r="F210" s="7"/>
      <c r="G210" s="77"/>
      <c r="H210" s="13"/>
      <c r="I210" s="65"/>
    </row>
    <row r="211" spans="1:9">
      <c r="A211" s="19">
        <v>209</v>
      </c>
      <c r="B211" s="3">
        <v>45695</v>
      </c>
      <c r="C211" s="5" t="s">
        <v>299</v>
      </c>
      <c r="D211" s="5" t="s">
        <v>293</v>
      </c>
      <c r="E211" s="8">
        <v>519.98</v>
      </c>
      <c r="F211" s="7"/>
      <c r="G211" s="77"/>
      <c r="H211" s="13"/>
      <c r="I211" s="65"/>
    </row>
    <row r="212" spans="1:9">
      <c r="A212" s="19">
        <v>210</v>
      </c>
      <c r="B212" s="3">
        <v>45695</v>
      </c>
      <c r="C212" s="5" t="s">
        <v>300</v>
      </c>
      <c r="D212" s="5" t="s">
        <v>293</v>
      </c>
      <c r="E212" s="8">
        <v>2290.7600000000002</v>
      </c>
      <c r="F212" s="7"/>
      <c r="G212" s="77"/>
      <c r="H212" s="13"/>
      <c r="I212" s="65"/>
    </row>
    <row r="213" spans="1:9">
      <c r="A213" s="19">
        <v>211</v>
      </c>
      <c r="B213" s="3">
        <v>45695</v>
      </c>
      <c r="C213" s="5" t="s">
        <v>301</v>
      </c>
      <c r="D213" s="5" t="s">
        <v>293</v>
      </c>
      <c r="E213" s="8">
        <v>170</v>
      </c>
      <c r="F213" s="7"/>
      <c r="G213" s="77"/>
      <c r="H213" s="13"/>
      <c r="I213" s="65"/>
    </row>
    <row r="214" spans="1:9">
      <c r="A214" s="19">
        <v>212</v>
      </c>
      <c r="B214" s="3">
        <v>45695</v>
      </c>
      <c r="C214" s="5" t="s">
        <v>302</v>
      </c>
      <c r="D214" s="5" t="s">
        <v>293</v>
      </c>
      <c r="E214" s="8">
        <v>162.46</v>
      </c>
      <c r="F214" s="7"/>
      <c r="G214" s="77"/>
      <c r="H214" s="13"/>
      <c r="I214" s="65"/>
    </row>
    <row r="215" spans="1:9">
      <c r="A215" s="19">
        <v>213</v>
      </c>
      <c r="B215" s="3">
        <v>45695</v>
      </c>
      <c r="C215" s="5" t="s">
        <v>303</v>
      </c>
      <c r="D215" s="5" t="s">
        <v>293</v>
      </c>
      <c r="E215" s="40">
        <v>608.30999999999995</v>
      </c>
      <c r="F215" s="7"/>
      <c r="G215" s="77"/>
      <c r="H215" s="13"/>
      <c r="I215" s="65"/>
    </row>
    <row r="216" spans="1:9">
      <c r="A216" s="19">
        <v>214</v>
      </c>
      <c r="B216" s="3">
        <v>45695</v>
      </c>
      <c r="C216" s="5" t="s">
        <v>304</v>
      </c>
      <c r="D216" s="5" t="s">
        <v>293</v>
      </c>
      <c r="E216" s="8">
        <v>562.70000000000005</v>
      </c>
      <c r="F216" s="7"/>
      <c r="G216" s="77"/>
      <c r="H216" s="13"/>
      <c r="I216" s="65"/>
    </row>
    <row r="217" spans="1:9">
      <c r="A217" s="19">
        <v>215</v>
      </c>
      <c r="B217" s="3">
        <v>45695</v>
      </c>
      <c r="C217" s="5" t="s">
        <v>305</v>
      </c>
      <c r="D217" s="5" t="s">
        <v>293</v>
      </c>
      <c r="E217" s="8">
        <v>6481.03</v>
      </c>
      <c r="F217" s="7"/>
      <c r="G217" s="78"/>
      <c r="H217" s="13"/>
      <c r="I217" s="65"/>
    </row>
    <row r="218" spans="1:9">
      <c r="A218" s="19">
        <v>216</v>
      </c>
      <c r="B218" s="3">
        <v>45695</v>
      </c>
      <c r="C218" s="5" t="s">
        <v>306</v>
      </c>
      <c r="D218" s="5" t="s">
        <v>293</v>
      </c>
      <c r="E218" s="8">
        <v>857.6</v>
      </c>
      <c r="F218" s="7"/>
      <c r="G218" s="77"/>
      <c r="H218" s="13"/>
      <c r="I218" s="65"/>
    </row>
    <row r="219" spans="1:9">
      <c r="A219" s="19">
        <v>217</v>
      </c>
      <c r="B219" s="3">
        <v>45695</v>
      </c>
      <c r="C219" s="5" t="s">
        <v>307</v>
      </c>
      <c r="D219" s="5" t="s">
        <v>293</v>
      </c>
      <c r="E219" s="8">
        <v>6623.66</v>
      </c>
      <c r="F219" s="7"/>
      <c r="G219" s="77"/>
      <c r="H219" s="13"/>
      <c r="I219" s="65"/>
    </row>
    <row r="220" spans="1:9">
      <c r="A220" s="19">
        <v>218</v>
      </c>
      <c r="B220" s="3">
        <v>45695</v>
      </c>
      <c r="C220" s="5" t="s">
        <v>308</v>
      </c>
      <c r="D220" s="5" t="s">
        <v>293</v>
      </c>
      <c r="E220" s="8">
        <v>637.98</v>
      </c>
      <c r="F220" s="7"/>
      <c r="G220" s="77"/>
      <c r="H220" s="13"/>
      <c r="I220" s="65"/>
    </row>
    <row r="221" spans="1:9">
      <c r="A221" s="19">
        <v>219</v>
      </c>
      <c r="B221" s="3">
        <v>45695</v>
      </c>
      <c r="C221" s="5" t="s">
        <v>309</v>
      </c>
      <c r="D221" s="5" t="s">
        <v>293</v>
      </c>
      <c r="E221" s="8">
        <v>6715.34</v>
      </c>
      <c r="F221" s="7"/>
      <c r="G221" s="77"/>
      <c r="H221" s="13"/>
      <c r="I221" s="65"/>
    </row>
    <row r="222" spans="1:9">
      <c r="A222" s="19">
        <v>220</v>
      </c>
      <c r="B222" s="3">
        <v>45695</v>
      </c>
      <c r="C222" s="5" t="s">
        <v>310</v>
      </c>
      <c r="D222" s="5" t="s">
        <v>293</v>
      </c>
      <c r="E222" s="8">
        <v>502.77</v>
      </c>
      <c r="F222" s="7"/>
      <c r="G222" s="77"/>
      <c r="H222" s="13"/>
      <c r="I222" s="65"/>
    </row>
    <row r="223" spans="1:9">
      <c r="A223" s="19">
        <v>221</v>
      </c>
      <c r="B223" s="3">
        <v>45695</v>
      </c>
      <c r="C223" s="5" t="s">
        <v>311</v>
      </c>
      <c r="D223" s="5" t="s">
        <v>312</v>
      </c>
      <c r="E223" s="10">
        <v>8371.3799999999992</v>
      </c>
      <c r="F223" s="7"/>
      <c r="G223" s="78"/>
      <c r="H223" s="13"/>
      <c r="I223" s="65"/>
    </row>
    <row r="224" spans="1:9">
      <c r="A224" s="19">
        <v>222</v>
      </c>
      <c r="B224" s="3">
        <v>45695</v>
      </c>
      <c r="C224" s="5" t="s">
        <v>313</v>
      </c>
      <c r="D224" s="5" t="s">
        <v>312</v>
      </c>
      <c r="E224" s="10">
        <v>3765.18</v>
      </c>
      <c r="F224" s="7"/>
      <c r="G224" s="77"/>
      <c r="H224" s="13"/>
      <c r="I224" s="65"/>
    </row>
    <row r="225" spans="1:1616">
      <c r="A225" s="19">
        <v>223</v>
      </c>
      <c r="B225" s="3">
        <v>45695</v>
      </c>
      <c r="C225" s="5" t="s">
        <v>314</v>
      </c>
      <c r="D225" s="41" t="s">
        <v>312</v>
      </c>
      <c r="E225" s="42">
        <v>9821.1299999999992</v>
      </c>
      <c r="F225" s="7"/>
      <c r="G225" s="78"/>
      <c r="H225" s="13"/>
      <c r="I225" s="65"/>
    </row>
    <row r="226" spans="1:1616">
      <c r="A226" s="19">
        <v>224</v>
      </c>
      <c r="B226" s="3">
        <v>45695</v>
      </c>
      <c r="C226" s="5" t="s">
        <v>315</v>
      </c>
      <c r="D226" s="41" t="s">
        <v>312</v>
      </c>
      <c r="E226" s="42">
        <v>4440.09</v>
      </c>
      <c r="F226" s="7"/>
      <c r="G226" s="77"/>
      <c r="H226" s="13"/>
      <c r="I226" s="65"/>
    </row>
    <row r="227" spans="1:1616">
      <c r="A227" s="19">
        <v>225</v>
      </c>
      <c r="B227" s="3">
        <v>45695</v>
      </c>
      <c r="C227" s="5" t="s">
        <v>316</v>
      </c>
      <c r="D227" s="5" t="s">
        <v>317</v>
      </c>
      <c r="E227" s="24">
        <v>5069.57</v>
      </c>
      <c r="F227" s="7"/>
      <c r="G227" s="78"/>
      <c r="H227" s="13"/>
      <c r="I227" s="65"/>
    </row>
    <row r="228" spans="1:1616">
      <c r="A228" s="19">
        <v>226</v>
      </c>
      <c r="B228" s="3">
        <v>45695</v>
      </c>
      <c r="C228" s="5" t="s">
        <v>318</v>
      </c>
      <c r="D228" s="5" t="s">
        <v>317</v>
      </c>
      <c r="E228" s="24">
        <v>658.45</v>
      </c>
      <c r="F228" s="7"/>
      <c r="G228" s="78"/>
      <c r="H228" s="13"/>
      <c r="I228" s="65"/>
    </row>
    <row r="229" spans="1:1616">
      <c r="A229" s="19">
        <v>227</v>
      </c>
      <c r="B229" s="3">
        <v>45695</v>
      </c>
      <c r="C229" s="5" t="s">
        <v>319</v>
      </c>
      <c r="D229" s="5" t="s">
        <v>317</v>
      </c>
      <c r="E229" s="24">
        <v>3366.47</v>
      </c>
      <c r="F229" s="7"/>
      <c r="G229" s="78"/>
      <c r="H229" s="13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  <c r="IW229" s="65"/>
      <c r="IX229" s="65"/>
      <c r="IY229" s="65"/>
      <c r="IZ229" s="65"/>
      <c r="JA229" s="65"/>
      <c r="JB229" s="65"/>
      <c r="JC229" s="65"/>
      <c r="JD229" s="65"/>
      <c r="JE229" s="65"/>
      <c r="JF229" s="65"/>
      <c r="JG229" s="65"/>
      <c r="JH229" s="65"/>
      <c r="JI229" s="65"/>
      <c r="JJ229" s="65"/>
      <c r="JK229" s="65"/>
      <c r="JL229" s="65"/>
      <c r="JM229" s="65"/>
      <c r="JN229" s="65"/>
      <c r="JO229" s="65"/>
      <c r="JP229" s="65"/>
      <c r="JQ229" s="65"/>
      <c r="JR229" s="65"/>
      <c r="JS229" s="65"/>
      <c r="JT229" s="65"/>
      <c r="JU229" s="65"/>
      <c r="JV229" s="65"/>
      <c r="JW229" s="65"/>
      <c r="JX229" s="65"/>
      <c r="JY229" s="65"/>
      <c r="JZ229" s="65"/>
      <c r="KA229" s="65"/>
      <c r="KB229" s="65"/>
      <c r="KC229" s="65"/>
      <c r="KD229" s="65"/>
      <c r="KE229" s="65"/>
      <c r="KF229" s="65"/>
      <c r="KG229" s="65"/>
      <c r="KH229" s="65"/>
      <c r="KI229" s="65"/>
      <c r="KJ229" s="65"/>
      <c r="KK229" s="65"/>
      <c r="KL229" s="65"/>
      <c r="KM229" s="65"/>
      <c r="KN229" s="65"/>
      <c r="KO229" s="65"/>
      <c r="KP229" s="65"/>
      <c r="KQ229" s="65"/>
      <c r="KR229" s="65"/>
      <c r="KS229" s="65"/>
      <c r="KT229" s="65"/>
      <c r="KU229" s="65"/>
      <c r="KV229" s="65"/>
      <c r="KW229" s="65"/>
      <c r="KX229" s="65"/>
      <c r="KY229" s="65"/>
      <c r="KZ229" s="65"/>
      <c r="LA229" s="65"/>
      <c r="LB229" s="65"/>
      <c r="LC229" s="65"/>
      <c r="LD229" s="65"/>
      <c r="LE229" s="65"/>
      <c r="LF229" s="65"/>
      <c r="LG229" s="65"/>
      <c r="LH229" s="65"/>
      <c r="LI229" s="65"/>
      <c r="LJ229" s="65"/>
      <c r="LK229" s="65"/>
      <c r="LL229" s="65"/>
      <c r="LM229" s="65"/>
      <c r="LN229" s="65"/>
      <c r="LO229" s="65"/>
      <c r="LP229" s="65"/>
      <c r="LQ229" s="65"/>
      <c r="LR229" s="65"/>
      <c r="LS229" s="65"/>
      <c r="LT229" s="65"/>
      <c r="LU229" s="65"/>
      <c r="LV229" s="65"/>
      <c r="LW229" s="65"/>
      <c r="LX229" s="65"/>
      <c r="LY229" s="65"/>
      <c r="LZ229" s="65"/>
      <c r="MA229" s="65"/>
      <c r="MB229" s="65"/>
      <c r="MC229" s="65"/>
      <c r="MD229" s="65"/>
      <c r="ME229" s="65"/>
      <c r="MF229" s="65"/>
      <c r="MG229" s="65"/>
      <c r="MH229" s="65"/>
      <c r="MI229" s="65"/>
      <c r="MJ229" s="65"/>
      <c r="MK229" s="65"/>
      <c r="ML229" s="65"/>
      <c r="MM229" s="65"/>
      <c r="MN229" s="65"/>
      <c r="MO229" s="65"/>
      <c r="MP229" s="65"/>
      <c r="MQ229" s="65"/>
      <c r="MR229" s="65"/>
      <c r="MS229" s="65"/>
      <c r="MT229" s="65"/>
      <c r="MU229" s="65"/>
      <c r="MV229" s="65"/>
      <c r="MW229" s="65"/>
      <c r="MX229" s="65"/>
      <c r="MY229" s="65"/>
      <c r="MZ229" s="65"/>
      <c r="NA229" s="65"/>
      <c r="NB229" s="65"/>
      <c r="NC229" s="65"/>
      <c r="ND229" s="65"/>
      <c r="NE229" s="65"/>
      <c r="NF229" s="65"/>
      <c r="NG229" s="65"/>
      <c r="NH229" s="65"/>
      <c r="NI229" s="65"/>
      <c r="NJ229" s="65"/>
      <c r="NK229" s="65"/>
      <c r="NL229" s="65"/>
      <c r="NM229" s="65"/>
      <c r="NN229" s="65"/>
      <c r="NO229" s="65"/>
      <c r="NP229" s="65"/>
      <c r="NQ229" s="65"/>
      <c r="NR229" s="65"/>
      <c r="NS229" s="65"/>
      <c r="NT229" s="65"/>
      <c r="NU229" s="65"/>
      <c r="NV229" s="65"/>
      <c r="NW229" s="65"/>
      <c r="NX229" s="65"/>
      <c r="NY229" s="65"/>
      <c r="NZ229" s="65"/>
      <c r="OA229" s="65"/>
      <c r="OB229" s="65"/>
      <c r="OC229" s="65"/>
      <c r="OD229" s="65"/>
      <c r="OE229" s="65"/>
      <c r="OF229" s="65"/>
      <c r="OG229" s="65"/>
      <c r="OH229" s="65"/>
      <c r="OI229" s="65"/>
      <c r="OJ229" s="65"/>
      <c r="OK229" s="65"/>
      <c r="OL229" s="65"/>
      <c r="OM229" s="65"/>
      <c r="ON229" s="65"/>
      <c r="OO229" s="65"/>
      <c r="OP229" s="65"/>
      <c r="OQ229" s="65"/>
      <c r="OR229" s="65"/>
      <c r="OS229" s="65"/>
      <c r="OT229" s="65"/>
      <c r="OU229" s="65"/>
      <c r="OV229" s="65"/>
      <c r="OW229" s="65"/>
      <c r="OX229" s="65"/>
      <c r="OY229" s="65"/>
      <c r="OZ229" s="65"/>
      <c r="PA229" s="65"/>
      <c r="PB229" s="65"/>
      <c r="PC229" s="65"/>
      <c r="PD229" s="65"/>
      <c r="PE229" s="65"/>
      <c r="PF229" s="65"/>
      <c r="PG229" s="65"/>
      <c r="PH229" s="65"/>
      <c r="PI229" s="65"/>
      <c r="PJ229" s="65"/>
      <c r="PK229" s="65"/>
      <c r="PL229" s="65"/>
      <c r="PM229" s="65"/>
      <c r="PN229" s="65"/>
      <c r="PO229" s="65"/>
      <c r="PP229" s="65"/>
      <c r="PQ229" s="65"/>
      <c r="PR229" s="65"/>
      <c r="PS229" s="65"/>
      <c r="PT229" s="65"/>
      <c r="PU229" s="65"/>
      <c r="PV229" s="65"/>
      <c r="PW229" s="65"/>
      <c r="PX229" s="65"/>
      <c r="PY229" s="65"/>
      <c r="PZ229" s="65"/>
      <c r="QA229" s="65"/>
      <c r="QB229" s="65"/>
      <c r="QC229" s="65"/>
      <c r="QD229" s="65"/>
      <c r="QE229" s="65"/>
      <c r="QF229" s="65"/>
      <c r="QG229" s="65"/>
      <c r="QH229" s="65"/>
      <c r="QI229" s="65"/>
      <c r="QJ229" s="65"/>
      <c r="QK229" s="65"/>
      <c r="QL229" s="65"/>
      <c r="QM229" s="65"/>
      <c r="QN229" s="65"/>
      <c r="QO229" s="65"/>
      <c r="QP229" s="65"/>
      <c r="QQ229" s="65"/>
      <c r="QR229" s="65"/>
      <c r="QS229" s="65"/>
      <c r="QT229" s="65"/>
      <c r="QU229" s="65"/>
      <c r="QV229" s="65"/>
      <c r="QW229" s="65"/>
      <c r="QX229" s="65"/>
      <c r="QY229" s="65"/>
      <c r="QZ229" s="65"/>
      <c r="RA229" s="65"/>
      <c r="RB229" s="65"/>
      <c r="RC229" s="65"/>
      <c r="RD229" s="65"/>
      <c r="RE229" s="65"/>
      <c r="RF229" s="65"/>
      <c r="RG229" s="65"/>
      <c r="RH229" s="65"/>
      <c r="RI229" s="65"/>
      <c r="RJ229" s="65"/>
      <c r="RK229" s="65"/>
      <c r="RL229" s="65"/>
      <c r="RM229" s="65"/>
      <c r="RN229" s="65"/>
      <c r="RO229" s="65"/>
      <c r="RP229" s="65"/>
      <c r="RQ229" s="65"/>
      <c r="RR229" s="65"/>
      <c r="RS229" s="65"/>
      <c r="RT229" s="65"/>
      <c r="RU229" s="65"/>
      <c r="RV229" s="65"/>
      <c r="RW229" s="65"/>
      <c r="RX229" s="65"/>
      <c r="RY229" s="65"/>
      <c r="RZ229" s="65"/>
      <c r="SA229" s="65"/>
      <c r="SB229" s="65"/>
      <c r="SC229" s="65"/>
      <c r="SD229" s="65"/>
      <c r="SE229" s="65"/>
      <c r="SF229" s="65"/>
      <c r="SG229" s="65"/>
      <c r="SH229" s="65"/>
      <c r="SI229" s="65"/>
      <c r="SJ229" s="65"/>
      <c r="SK229" s="65"/>
      <c r="SL229" s="65"/>
      <c r="SM229" s="65"/>
      <c r="SN229" s="65"/>
      <c r="SO229" s="65"/>
      <c r="SP229" s="65"/>
      <c r="SQ229" s="65"/>
      <c r="SR229" s="65"/>
      <c r="SS229" s="65"/>
      <c r="ST229" s="65"/>
      <c r="SU229" s="65"/>
      <c r="SV229" s="65"/>
      <c r="SW229" s="65"/>
      <c r="SX229" s="65"/>
      <c r="SY229" s="65"/>
      <c r="SZ229" s="65"/>
      <c r="TA229" s="65"/>
      <c r="TB229" s="65"/>
      <c r="TC229" s="65"/>
      <c r="TD229" s="65"/>
      <c r="TE229" s="65"/>
      <c r="TF229" s="65"/>
      <c r="TG229" s="65"/>
      <c r="TH229" s="65"/>
      <c r="TI229" s="65"/>
      <c r="TJ229" s="65"/>
      <c r="TK229" s="65"/>
      <c r="TL229" s="65"/>
      <c r="TM229" s="65"/>
      <c r="TN229" s="65"/>
      <c r="TO229" s="65"/>
      <c r="TP229" s="65"/>
      <c r="TQ229" s="65"/>
      <c r="TR229" s="65"/>
      <c r="TS229" s="65"/>
      <c r="TT229" s="65"/>
      <c r="TU229" s="65"/>
      <c r="TV229" s="65"/>
      <c r="TW229" s="65"/>
      <c r="TX229" s="65"/>
      <c r="TY229" s="65"/>
      <c r="TZ229" s="65"/>
      <c r="UA229" s="65"/>
      <c r="UB229" s="65"/>
      <c r="UC229" s="65"/>
      <c r="UD229" s="65"/>
      <c r="UE229" s="65"/>
      <c r="UF229" s="65"/>
      <c r="UG229" s="65"/>
      <c r="UH229" s="65"/>
      <c r="UI229" s="65"/>
      <c r="UJ229" s="65"/>
      <c r="UK229" s="65"/>
      <c r="UL229" s="65"/>
      <c r="UM229" s="65"/>
      <c r="UN229" s="65"/>
      <c r="UO229" s="65"/>
      <c r="UP229" s="65"/>
      <c r="UQ229" s="65"/>
      <c r="UR229" s="65"/>
      <c r="US229" s="65"/>
      <c r="UT229" s="65"/>
      <c r="UU229" s="65"/>
      <c r="UV229" s="65"/>
      <c r="UW229" s="65"/>
      <c r="UX229" s="65"/>
      <c r="UY229" s="65"/>
      <c r="UZ229" s="65"/>
      <c r="VA229" s="65"/>
      <c r="VB229" s="65"/>
      <c r="VC229" s="65"/>
      <c r="VD229" s="65"/>
      <c r="VE229" s="65"/>
      <c r="VF229" s="65"/>
      <c r="VG229" s="65"/>
      <c r="VH229" s="65"/>
      <c r="VI229" s="65"/>
      <c r="VJ229" s="65"/>
      <c r="VK229" s="65"/>
      <c r="VL229" s="65"/>
      <c r="VM229" s="65"/>
      <c r="VN229" s="65"/>
      <c r="VO229" s="65"/>
      <c r="VP229" s="65"/>
      <c r="VQ229" s="65"/>
      <c r="VR229" s="65"/>
      <c r="VS229" s="65"/>
      <c r="VT229" s="65"/>
      <c r="VU229" s="65"/>
      <c r="VV229" s="65"/>
      <c r="VW229" s="65"/>
      <c r="VX229" s="65"/>
      <c r="VY229" s="65"/>
      <c r="VZ229" s="65"/>
      <c r="WA229" s="65"/>
      <c r="WB229" s="65"/>
      <c r="WC229" s="65"/>
      <c r="WD229" s="65"/>
      <c r="WE229" s="65"/>
      <c r="WF229" s="65"/>
      <c r="WG229" s="65"/>
      <c r="WH229" s="65"/>
      <c r="WI229" s="65"/>
      <c r="WJ229" s="65"/>
      <c r="WK229" s="65"/>
      <c r="WL229" s="65"/>
      <c r="WM229" s="65"/>
      <c r="WN229" s="65"/>
      <c r="WO229" s="65"/>
      <c r="WP229" s="65"/>
      <c r="WQ229" s="65"/>
      <c r="WR229" s="65"/>
      <c r="WS229" s="65"/>
      <c r="WT229" s="65"/>
      <c r="WU229" s="65"/>
      <c r="WV229" s="65"/>
      <c r="WW229" s="65"/>
      <c r="WX229" s="65"/>
      <c r="WY229" s="65"/>
      <c r="WZ229" s="65"/>
      <c r="XA229" s="65"/>
      <c r="XB229" s="65"/>
      <c r="XC229" s="65"/>
      <c r="XD229" s="65"/>
      <c r="XE229" s="65"/>
      <c r="XF229" s="65"/>
      <c r="XG229" s="65"/>
      <c r="XH229" s="65"/>
      <c r="XI229" s="65"/>
      <c r="XJ229" s="65"/>
      <c r="XK229" s="65"/>
      <c r="XL229" s="65"/>
      <c r="XM229" s="65"/>
      <c r="XN229" s="65"/>
      <c r="XO229" s="65"/>
      <c r="XP229" s="65"/>
      <c r="XQ229" s="65"/>
      <c r="XR229" s="65"/>
      <c r="XS229" s="65"/>
      <c r="XT229" s="65"/>
      <c r="XU229" s="65"/>
      <c r="XV229" s="65"/>
      <c r="XW229" s="65"/>
      <c r="XX229" s="65"/>
      <c r="XY229" s="65"/>
      <c r="XZ229" s="65"/>
      <c r="YA229" s="65"/>
      <c r="YB229" s="65"/>
      <c r="YC229" s="65"/>
      <c r="YD229" s="65"/>
      <c r="YE229" s="65"/>
      <c r="YF229" s="65"/>
      <c r="YG229" s="65"/>
      <c r="YH229" s="65"/>
      <c r="YI229" s="65"/>
      <c r="YJ229" s="65"/>
      <c r="YK229" s="65"/>
      <c r="YL229" s="65"/>
      <c r="YM229" s="65"/>
      <c r="YN229" s="65"/>
      <c r="YO229" s="65"/>
      <c r="YP229" s="65"/>
      <c r="YQ229" s="65"/>
      <c r="YR229" s="65"/>
      <c r="YS229" s="65"/>
      <c r="YT229" s="65"/>
      <c r="YU229" s="65"/>
      <c r="YV229" s="65"/>
      <c r="YW229" s="65"/>
      <c r="YX229" s="65"/>
      <c r="YY229" s="65"/>
      <c r="YZ229" s="65"/>
      <c r="ZA229" s="65"/>
      <c r="ZB229" s="65"/>
      <c r="ZC229" s="65"/>
      <c r="ZD229" s="65"/>
      <c r="ZE229" s="65"/>
      <c r="ZF229" s="65"/>
      <c r="ZG229" s="65"/>
      <c r="ZH229" s="65"/>
      <c r="ZI229" s="65"/>
      <c r="ZJ229" s="65"/>
      <c r="ZK229" s="65"/>
      <c r="ZL229" s="65"/>
      <c r="ZM229" s="65"/>
      <c r="ZN229" s="65"/>
      <c r="ZO229" s="65"/>
      <c r="ZP229" s="65"/>
      <c r="ZQ229" s="65"/>
      <c r="ZR229" s="65"/>
      <c r="ZS229" s="65"/>
      <c r="ZT229" s="65"/>
      <c r="ZU229" s="65"/>
      <c r="ZV229" s="65"/>
      <c r="ZW229" s="65"/>
      <c r="ZX229" s="65"/>
      <c r="ZY229" s="65"/>
      <c r="ZZ229" s="65"/>
      <c r="AAA229" s="65"/>
      <c r="AAB229" s="65"/>
      <c r="AAC229" s="65"/>
      <c r="AAD229" s="65"/>
      <c r="AAE229" s="65"/>
      <c r="AAF229" s="65"/>
      <c r="AAG229" s="65"/>
      <c r="AAH229" s="65"/>
      <c r="AAI229" s="65"/>
      <c r="AAJ229" s="65"/>
      <c r="AAK229" s="65"/>
      <c r="AAL229" s="65"/>
      <c r="AAM229" s="65"/>
      <c r="AAN229" s="65"/>
      <c r="AAO229" s="65"/>
      <c r="AAP229" s="65"/>
      <c r="AAQ229" s="65"/>
      <c r="AAR229" s="65"/>
      <c r="AAS229" s="65"/>
      <c r="AAT229" s="65"/>
      <c r="AAU229" s="65"/>
      <c r="AAV229" s="65"/>
      <c r="AAW229" s="65"/>
      <c r="AAX229" s="65"/>
      <c r="AAY229" s="65"/>
      <c r="AAZ229" s="65"/>
      <c r="ABA229" s="65"/>
      <c r="ABB229" s="65"/>
      <c r="ABC229" s="65"/>
      <c r="ABD229" s="65"/>
      <c r="ABE229" s="65"/>
      <c r="ABF229" s="65"/>
      <c r="ABG229" s="65"/>
      <c r="ABH229" s="65"/>
      <c r="ABI229" s="65"/>
      <c r="ABJ229" s="65"/>
      <c r="ABK229" s="65"/>
      <c r="ABL229" s="65"/>
      <c r="ABM229" s="65"/>
      <c r="ABN229" s="65"/>
      <c r="ABO229" s="65"/>
      <c r="ABP229" s="65"/>
      <c r="ABQ229" s="65"/>
      <c r="ABR229" s="65"/>
      <c r="ABS229" s="65"/>
      <c r="ABT229" s="65"/>
      <c r="ABU229" s="65"/>
      <c r="ABV229" s="65"/>
      <c r="ABW229" s="65"/>
      <c r="ABX229" s="65"/>
      <c r="ABY229" s="65"/>
      <c r="ABZ229" s="65"/>
      <c r="ACA229" s="65"/>
      <c r="ACB229" s="65"/>
      <c r="ACC229" s="65"/>
      <c r="ACD229" s="65"/>
      <c r="ACE229" s="65"/>
      <c r="ACF229" s="65"/>
      <c r="ACG229" s="65"/>
      <c r="ACH229" s="65"/>
      <c r="ACI229" s="65"/>
      <c r="ACJ229" s="65"/>
      <c r="ACK229" s="65"/>
      <c r="ACL229" s="65"/>
      <c r="ACM229" s="65"/>
      <c r="ACN229" s="65"/>
      <c r="ACO229" s="65"/>
      <c r="ACP229" s="65"/>
      <c r="ACQ229" s="65"/>
      <c r="ACR229" s="65"/>
      <c r="ACS229" s="65"/>
      <c r="ACT229" s="65"/>
      <c r="ACU229" s="65"/>
      <c r="ACV229" s="65"/>
      <c r="ACW229" s="65"/>
      <c r="ACX229" s="65"/>
      <c r="ACY229" s="65"/>
      <c r="ACZ229" s="65"/>
      <c r="ADA229" s="65"/>
      <c r="ADB229" s="65"/>
      <c r="ADC229" s="65"/>
      <c r="ADD229" s="65"/>
      <c r="ADE229" s="65"/>
      <c r="ADF229" s="65"/>
      <c r="ADG229" s="65"/>
      <c r="ADH229" s="65"/>
      <c r="ADI229" s="65"/>
      <c r="ADJ229" s="65"/>
      <c r="ADK229" s="65"/>
      <c r="ADL229" s="65"/>
      <c r="ADM229" s="65"/>
      <c r="ADN229" s="65"/>
      <c r="ADO229" s="65"/>
      <c r="ADP229" s="65"/>
      <c r="ADQ229" s="65"/>
      <c r="ADR229" s="65"/>
      <c r="ADS229" s="65"/>
      <c r="ADT229" s="65"/>
      <c r="ADU229" s="65"/>
      <c r="ADV229" s="65"/>
      <c r="ADW229" s="65"/>
      <c r="ADX229" s="65"/>
      <c r="ADY229" s="65"/>
      <c r="ADZ229" s="65"/>
      <c r="AEA229" s="65"/>
      <c r="AEB229" s="65"/>
      <c r="AEC229" s="65"/>
      <c r="AED229" s="65"/>
      <c r="AEE229" s="65"/>
      <c r="AEF229" s="65"/>
      <c r="AEG229" s="65"/>
      <c r="AEH229" s="65"/>
      <c r="AEI229" s="65"/>
      <c r="AEJ229" s="65"/>
      <c r="AEK229" s="65"/>
      <c r="AEL229" s="65"/>
      <c r="AEM229" s="65"/>
      <c r="AEN229" s="65"/>
      <c r="AEO229" s="65"/>
      <c r="AEP229" s="65"/>
      <c r="AEQ229" s="65"/>
      <c r="AER229" s="65"/>
      <c r="AES229" s="65"/>
      <c r="AET229" s="65"/>
      <c r="AEU229" s="65"/>
      <c r="AEV229" s="65"/>
      <c r="AEW229" s="65"/>
      <c r="AEX229" s="65"/>
      <c r="AEY229" s="65"/>
      <c r="AEZ229" s="65"/>
      <c r="AFA229" s="65"/>
      <c r="AFB229" s="65"/>
      <c r="AFC229" s="65"/>
      <c r="AFD229" s="65"/>
      <c r="AFE229" s="65"/>
      <c r="AFF229" s="65"/>
      <c r="AFG229" s="65"/>
      <c r="AFH229" s="65"/>
      <c r="AFI229" s="65"/>
      <c r="AFJ229" s="65"/>
      <c r="AFK229" s="65"/>
      <c r="AFL229" s="65"/>
      <c r="AFM229" s="65"/>
      <c r="AFN229" s="65"/>
      <c r="AFO229" s="65"/>
      <c r="AFP229" s="65"/>
      <c r="AFQ229" s="65"/>
      <c r="AFR229" s="65"/>
      <c r="AFS229" s="65"/>
      <c r="AFT229" s="65"/>
      <c r="AFU229" s="65"/>
      <c r="AFV229" s="65"/>
      <c r="AFW229" s="65"/>
      <c r="AFX229" s="65"/>
      <c r="AFY229" s="65"/>
      <c r="AFZ229" s="65"/>
      <c r="AGA229" s="65"/>
      <c r="AGB229" s="65"/>
      <c r="AGC229" s="65"/>
      <c r="AGD229" s="65"/>
      <c r="AGE229" s="65"/>
      <c r="AGF229" s="65"/>
      <c r="AGG229" s="65"/>
      <c r="AGH229" s="65"/>
      <c r="AGI229" s="65"/>
      <c r="AGJ229" s="65"/>
      <c r="AGK229" s="65"/>
      <c r="AGL229" s="65"/>
      <c r="AGM229" s="65"/>
      <c r="AGN229" s="65"/>
      <c r="AGO229" s="65"/>
      <c r="AGP229" s="65"/>
      <c r="AGQ229" s="65"/>
      <c r="AGR229" s="65"/>
      <c r="AGS229" s="65"/>
      <c r="AGT229" s="65"/>
      <c r="AGU229" s="65"/>
      <c r="AGV229" s="65"/>
      <c r="AGW229" s="65"/>
      <c r="AGX229" s="65"/>
      <c r="AGY229" s="65"/>
      <c r="AGZ229" s="65"/>
      <c r="AHA229" s="65"/>
      <c r="AHB229" s="65"/>
      <c r="AHC229" s="65"/>
      <c r="AHD229" s="65"/>
      <c r="AHE229" s="65"/>
      <c r="AHF229" s="65"/>
      <c r="AHG229" s="65"/>
      <c r="AHH229" s="65"/>
      <c r="AHI229" s="65"/>
      <c r="AHJ229" s="65"/>
      <c r="AHK229" s="65"/>
      <c r="AHL229" s="65"/>
      <c r="AHM229" s="65"/>
      <c r="AHN229" s="65"/>
      <c r="AHO229" s="65"/>
      <c r="AHP229" s="65"/>
      <c r="AHQ229" s="65"/>
      <c r="AHR229" s="65"/>
      <c r="AHS229" s="65"/>
      <c r="AHT229" s="65"/>
      <c r="AHU229" s="65"/>
      <c r="AHV229" s="65"/>
      <c r="AHW229" s="65"/>
      <c r="AHX229" s="65"/>
      <c r="AHY229" s="65"/>
      <c r="AHZ229" s="65"/>
      <c r="AIA229" s="65"/>
      <c r="AIB229" s="65"/>
      <c r="AIC229" s="65"/>
      <c r="AID229" s="65"/>
      <c r="AIE229" s="65"/>
      <c r="AIF229" s="65"/>
      <c r="AIG229" s="65"/>
      <c r="AIH229" s="65"/>
      <c r="AII229" s="65"/>
      <c r="AIJ229" s="65"/>
      <c r="AIK229" s="65"/>
      <c r="AIL229" s="65"/>
      <c r="AIM229" s="65"/>
      <c r="AIN229" s="65"/>
      <c r="AIO229" s="65"/>
      <c r="AIP229" s="65"/>
      <c r="AIQ229" s="65"/>
      <c r="AIR229" s="65"/>
      <c r="AIS229" s="65"/>
      <c r="AIT229" s="65"/>
      <c r="AIU229" s="65"/>
      <c r="AIV229" s="65"/>
      <c r="AIW229" s="65"/>
      <c r="AIX229" s="65"/>
      <c r="AIY229" s="65"/>
      <c r="AIZ229" s="65"/>
      <c r="AJA229" s="65"/>
      <c r="AJB229" s="65"/>
      <c r="AJC229" s="65"/>
      <c r="AJD229" s="65"/>
      <c r="AJE229" s="65"/>
      <c r="AJF229" s="65"/>
      <c r="AJG229" s="65"/>
      <c r="AJH229" s="65"/>
      <c r="AJI229" s="65"/>
      <c r="AJJ229" s="65"/>
      <c r="AJK229" s="65"/>
      <c r="AJL229" s="65"/>
      <c r="AJM229" s="65"/>
      <c r="AJN229" s="65"/>
      <c r="AJO229" s="65"/>
      <c r="AJP229" s="65"/>
      <c r="AJQ229" s="65"/>
      <c r="AJR229" s="65"/>
      <c r="AJS229" s="65"/>
      <c r="AJT229" s="65"/>
      <c r="AJU229" s="65"/>
      <c r="AJV229" s="65"/>
      <c r="AJW229" s="65"/>
      <c r="AJX229" s="65"/>
      <c r="AJY229" s="65"/>
      <c r="AJZ229" s="65"/>
      <c r="AKA229" s="65"/>
      <c r="AKB229" s="65"/>
      <c r="AKC229" s="65"/>
      <c r="AKD229" s="65"/>
      <c r="AKE229" s="65"/>
      <c r="AKF229" s="65"/>
      <c r="AKG229" s="65"/>
      <c r="AKH229" s="65"/>
      <c r="AKI229" s="65"/>
      <c r="AKJ229" s="65"/>
      <c r="AKK229" s="65"/>
      <c r="AKL229" s="65"/>
      <c r="AKM229" s="65"/>
      <c r="AKN229" s="65"/>
      <c r="AKO229" s="65"/>
      <c r="AKP229" s="65"/>
      <c r="AKQ229" s="65"/>
      <c r="AKR229" s="65"/>
      <c r="AKS229" s="65"/>
      <c r="AKT229" s="65"/>
      <c r="AKU229" s="65"/>
      <c r="AKV229" s="65"/>
      <c r="AKW229" s="65"/>
      <c r="AKX229" s="65"/>
      <c r="AKY229" s="65"/>
      <c r="AKZ229" s="65"/>
      <c r="ALA229" s="65"/>
      <c r="ALB229" s="65"/>
      <c r="ALC229" s="65"/>
      <c r="ALD229" s="65"/>
      <c r="ALE229" s="65"/>
      <c r="ALF229" s="65"/>
      <c r="ALG229" s="65"/>
      <c r="ALH229" s="65"/>
      <c r="ALI229" s="65"/>
      <c r="ALJ229" s="65"/>
      <c r="ALK229" s="65"/>
      <c r="ALL229" s="65"/>
      <c r="ALM229" s="65"/>
      <c r="ALN229" s="65"/>
      <c r="ALO229" s="65"/>
      <c r="ALP229" s="65"/>
      <c r="ALQ229" s="65"/>
      <c r="ALR229" s="65"/>
      <c r="ALS229" s="65"/>
      <c r="ALT229" s="65"/>
      <c r="ALU229" s="65"/>
      <c r="ALV229" s="65"/>
      <c r="ALW229" s="65"/>
      <c r="ALX229" s="65"/>
      <c r="ALY229" s="65"/>
      <c r="ALZ229" s="65"/>
      <c r="AMA229" s="65"/>
      <c r="AMB229" s="65"/>
      <c r="AMC229" s="65"/>
      <c r="AMD229" s="65"/>
      <c r="AME229" s="65"/>
      <c r="AMF229" s="65"/>
      <c r="AMG229" s="65"/>
      <c r="AMH229" s="65"/>
      <c r="AMI229" s="65"/>
      <c r="AMJ229" s="65"/>
      <c r="AMK229" s="65"/>
      <c r="AML229" s="65"/>
      <c r="AMM229" s="65"/>
      <c r="AMN229" s="65"/>
      <c r="AMO229" s="65"/>
      <c r="AMP229" s="65"/>
      <c r="AMQ229" s="65"/>
      <c r="AMR229" s="65"/>
      <c r="AMS229" s="65"/>
      <c r="AMT229" s="65"/>
      <c r="AMU229" s="65"/>
      <c r="AMV229" s="65"/>
      <c r="AMW229" s="65"/>
      <c r="AMX229" s="65"/>
      <c r="AMY229" s="65"/>
      <c r="AMZ229" s="65"/>
      <c r="ANA229" s="65"/>
      <c r="ANB229" s="65"/>
      <c r="ANC229" s="65"/>
      <c r="AND229" s="65"/>
      <c r="ANE229" s="65"/>
      <c r="ANF229" s="65"/>
      <c r="ANG229" s="65"/>
      <c r="ANH229" s="65"/>
      <c r="ANI229" s="65"/>
      <c r="ANJ229" s="65"/>
      <c r="ANK229" s="65"/>
      <c r="ANL229" s="65"/>
      <c r="ANM229" s="65"/>
      <c r="ANN229" s="65"/>
      <c r="ANO229" s="65"/>
      <c r="ANP229" s="65"/>
      <c r="ANQ229" s="65"/>
      <c r="ANR229" s="65"/>
      <c r="ANS229" s="65"/>
      <c r="ANT229" s="65"/>
      <c r="ANU229" s="65"/>
      <c r="ANV229" s="65"/>
      <c r="ANW229" s="65"/>
      <c r="ANX229" s="65"/>
      <c r="ANY229" s="65"/>
      <c r="ANZ229" s="65"/>
      <c r="AOA229" s="65"/>
      <c r="AOB229" s="65"/>
      <c r="AOC229" s="65"/>
      <c r="AOD229" s="65"/>
      <c r="AOE229" s="65"/>
      <c r="AOF229" s="65"/>
      <c r="AOG229" s="65"/>
      <c r="AOH229" s="65"/>
      <c r="AOI229" s="65"/>
      <c r="AOJ229" s="65"/>
      <c r="AOK229" s="65"/>
      <c r="AOL229" s="65"/>
      <c r="AOM229" s="65"/>
      <c r="AON229" s="65"/>
      <c r="AOO229" s="65"/>
      <c r="AOP229" s="65"/>
      <c r="AOQ229" s="65"/>
      <c r="AOR229" s="65"/>
      <c r="AOS229" s="65"/>
      <c r="AOT229" s="65"/>
      <c r="AOU229" s="65"/>
      <c r="AOV229" s="65"/>
      <c r="AOW229" s="65"/>
      <c r="AOX229" s="65"/>
      <c r="AOY229" s="65"/>
      <c r="AOZ229" s="65"/>
      <c r="APA229" s="65"/>
      <c r="APB229" s="65"/>
      <c r="APC229" s="65"/>
      <c r="APD229" s="65"/>
      <c r="APE229" s="65"/>
      <c r="APF229" s="65"/>
      <c r="APG229" s="65"/>
      <c r="APH229" s="65"/>
      <c r="API229" s="65"/>
      <c r="APJ229" s="65"/>
      <c r="APK229" s="65"/>
      <c r="APL229" s="65"/>
      <c r="APM229" s="65"/>
      <c r="APN229" s="65"/>
      <c r="APO229" s="65"/>
      <c r="APP229" s="65"/>
      <c r="APQ229" s="65"/>
      <c r="APR229" s="65"/>
      <c r="APS229" s="65"/>
      <c r="APT229" s="65"/>
      <c r="APU229" s="65"/>
      <c r="APV229" s="65"/>
      <c r="APW229" s="65"/>
      <c r="APX229" s="65"/>
      <c r="APY229" s="65"/>
      <c r="APZ229" s="65"/>
      <c r="AQA229" s="65"/>
      <c r="AQB229" s="65"/>
      <c r="AQC229" s="65"/>
      <c r="AQD229" s="65"/>
      <c r="AQE229" s="65"/>
      <c r="AQF229" s="65"/>
      <c r="AQG229" s="65"/>
      <c r="AQH229" s="65"/>
      <c r="AQI229" s="65"/>
      <c r="AQJ229" s="65"/>
      <c r="AQK229" s="65"/>
      <c r="AQL229" s="65"/>
      <c r="AQM229" s="65"/>
      <c r="AQN229" s="65"/>
      <c r="AQO229" s="65"/>
      <c r="AQP229" s="65"/>
      <c r="AQQ229" s="65"/>
      <c r="AQR229" s="65"/>
      <c r="AQS229" s="65"/>
      <c r="AQT229" s="65"/>
      <c r="AQU229" s="65"/>
      <c r="AQV229" s="65"/>
      <c r="AQW229" s="65"/>
      <c r="AQX229" s="65"/>
      <c r="AQY229" s="65"/>
      <c r="AQZ229" s="65"/>
      <c r="ARA229" s="65"/>
      <c r="ARB229" s="65"/>
      <c r="ARC229" s="65"/>
      <c r="ARD229" s="65"/>
      <c r="ARE229" s="65"/>
      <c r="ARF229" s="65"/>
      <c r="ARG229" s="65"/>
      <c r="ARH229" s="65"/>
      <c r="ARI229" s="65"/>
      <c r="ARJ229" s="65"/>
      <c r="ARK229" s="65"/>
      <c r="ARL229" s="65"/>
      <c r="ARM229" s="65"/>
      <c r="ARN229" s="65"/>
      <c r="ARO229" s="65"/>
      <c r="ARP229" s="65"/>
      <c r="ARQ229" s="65"/>
      <c r="ARR229" s="65"/>
      <c r="ARS229" s="65"/>
      <c r="ART229" s="65"/>
      <c r="ARU229" s="65"/>
      <c r="ARV229" s="65"/>
      <c r="ARW229" s="65"/>
      <c r="ARX229" s="65"/>
      <c r="ARY229" s="65"/>
      <c r="ARZ229" s="65"/>
      <c r="ASA229" s="65"/>
      <c r="ASB229" s="65"/>
      <c r="ASC229" s="65"/>
      <c r="ASD229" s="65"/>
      <c r="ASE229" s="65"/>
      <c r="ASF229" s="65"/>
      <c r="ASG229" s="65"/>
      <c r="ASH229" s="65"/>
      <c r="ASI229" s="65"/>
      <c r="ASJ229" s="65"/>
      <c r="ASK229" s="65"/>
      <c r="ASL229" s="65"/>
      <c r="ASM229" s="65"/>
      <c r="ASN229" s="65"/>
      <c r="ASO229" s="65"/>
      <c r="ASP229" s="65"/>
      <c r="ASQ229" s="65"/>
      <c r="ASR229" s="65"/>
      <c r="ASS229" s="65"/>
      <c r="AST229" s="65"/>
      <c r="ASU229" s="65"/>
      <c r="ASV229" s="65"/>
      <c r="ASW229" s="65"/>
      <c r="ASX229" s="65"/>
      <c r="ASY229" s="65"/>
      <c r="ASZ229" s="65"/>
      <c r="ATA229" s="65"/>
      <c r="ATB229" s="65"/>
      <c r="ATC229" s="65"/>
      <c r="ATD229" s="65"/>
      <c r="ATE229" s="65"/>
      <c r="ATF229" s="65"/>
      <c r="ATG229" s="65"/>
      <c r="ATH229" s="65"/>
      <c r="ATI229" s="65"/>
      <c r="ATJ229" s="65"/>
      <c r="ATK229" s="65"/>
      <c r="ATL229" s="65"/>
      <c r="ATM229" s="65"/>
      <c r="ATN229" s="65"/>
      <c r="ATO229" s="65"/>
      <c r="ATP229" s="65"/>
      <c r="ATQ229" s="65"/>
      <c r="ATR229" s="65"/>
      <c r="ATS229" s="65"/>
      <c r="ATT229" s="65"/>
      <c r="ATU229" s="65"/>
      <c r="ATV229" s="65"/>
      <c r="ATW229" s="65"/>
      <c r="ATX229" s="65"/>
      <c r="ATY229" s="65"/>
      <c r="ATZ229" s="65"/>
      <c r="AUA229" s="65"/>
      <c r="AUB229" s="65"/>
      <c r="AUC229" s="65"/>
      <c r="AUD229" s="65"/>
      <c r="AUE229" s="65"/>
      <c r="AUF229" s="65"/>
      <c r="AUG229" s="65"/>
      <c r="AUH229" s="65"/>
      <c r="AUI229" s="65"/>
      <c r="AUJ229" s="65"/>
      <c r="AUK229" s="65"/>
      <c r="AUL229" s="65"/>
      <c r="AUM229" s="65"/>
      <c r="AUN229" s="65"/>
      <c r="AUO229" s="65"/>
      <c r="AUP229" s="65"/>
      <c r="AUQ229" s="65"/>
      <c r="AUR229" s="65"/>
      <c r="AUS229" s="65"/>
      <c r="AUT229" s="65"/>
      <c r="AUU229" s="65"/>
      <c r="AUV229" s="65"/>
      <c r="AUW229" s="65"/>
      <c r="AUX229" s="65"/>
      <c r="AUY229" s="65"/>
      <c r="AUZ229" s="65"/>
      <c r="AVA229" s="65"/>
      <c r="AVB229" s="65"/>
      <c r="AVC229" s="65"/>
      <c r="AVD229" s="65"/>
      <c r="AVE229" s="65"/>
      <c r="AVF229" s="65"/>
      <c r="AVG229" s="65"/>
      <c r="AVH229" s="65"/>
      <c r="AVI229" s="65"/>
      <c r="AVJ229" s="65"/>
      <c r="AVK229" s="65"/>
      <c r="AVL229" s="65"/>
      <c r="AVM229" s="65"/>
      <c r="AVN229" s="65"/>
      <c r="AVO229" s="65"/>
      <c r="AVP229" s="65"/>
      <c r="AVQ229" s="65"/>
      <c r="AVR229" s="65"/>
      <c r="AVS229" s="65"/>
      <c r="AVT229" s="65"/>
      <c r="AVU229" s="65"/>
      <c r="AVV229" s="65"/>
      <c r="AVW229" s="65"/>
      <c r="AVX229" s="65"/>
      <c r="AVY229" s="65"/>
      <c r="AVZ229" s="65"/>
      <c r="AWA229" s="65"/>
      <c r="AWB229" s="65"/>
      <c r="AWC229" s="65"/>
      <c r="AWD229" s="65"/>
      <c r="AWE229" s="65"/>
      <c r="AWF229" s="65"/>
      <c r="AWG229" s="65"/>
      <c r="AWH229" s="65"/>
      <c r="AWI229" s="65"/>
      <c r="AWJ229" s="65"/>
      <c r="AWK229" s="65"/>
      <c r="AWL229" s="65"/>
      <c r="AWM229" s="65"/>
      <c r="AWN229" s="65"/>
      <c r="AWO229" s="65"/>
      <c r="AWP229" s="65"/>
      <c r="AWQ229" s="65"/>
      <c r="AWR229" s="65"/>
      <c r="AWS229" s="65"/>
      <c r="AWT229" s="65"/>
      <c r="AWU229" s="65"/>
      <c r="AWV229" s="65"/>
      <c r="AWW229" s="65"/>
      <c r="AWX229" s="65"/>
      <c r="AWY229" s="65"/>
      <c r="AWZ229" s="65"/>
      <c r="AXA229" s="65"/>
      <c r="AXB229" s="65"/>
      <c r="AXC229" s="65"/>
      <c r="AXD229" s="65"/>
      <c r="AXE229" s="65"/>
      <c r="AXF229" s="65"/>
      <c r="AXG229" s="65"/>
      <c r="AXH229" s="65"/>
      <c r="AXI229" s="65"/>
      <c r="AXJ229" s="65"/>
      <c r="AXK229" s="65"/>
      <c r="AXL229" s="65"/>
      <c r="AXM229" s="65"/>
      <c r="AXN229" s="65"/>
      <c r="AXO229" s="65"/>
      <c r="AXP229" s="65"/>
      <c r="AXQ229" s="65"/>
      <c r="AXR229" s="65"/>
      <c r="AXS229" s="65"/>
      <c r="AXT229" s="65"/>
      <c r="AXU229" s="65"/>
      <c r="AXV229" s="65"/>
      <c r="AXW229" s="65"/>
      <c r="AXX229" s="65"/>
      <c r="AXY229" s="65"/>
      <c r="AXZ229" s="65"/>
      <c r="AYA229" s="65"/>
      <c r="AYB229" s="65"/>
      <c r="AYC229" s="65"/>
      <c r="AYD229" s="65"/>
      <c r="AYE229" s="65"/>
      <c r="AYF229" s="65"/>
      <c r="AYG229" s="65"/>
      <c r="AYH229" s="65"/>
      <c r="AYI229" s="65"/>
      <c r="AYJ229" s="65"/>
      <c r="AYK229" s="65"/>
      <c r="AYL229" s="65"/>
      <c r="AYM229" s="65"/>
      <c r="AYN229" s="65"/>
      <c r="AYO229" s="65"/>
      <c r="AYP229" s="65"/>
      <c r="AYQ229" s="65"/>
      <c r="AYR229" s="65"/>
      <c r="AYS229" s="65"/>
      <c r="AYT229" s="65"/>
      <c r="AYU229" s="65"/>
      <c r="AYV229" s="65"/>
      <c r="AYW229" s="65"/>
      <c r="AYX229" s="65"/>
      <c r="AYY229" s="65"/>
      <c r="AYZ229" s="65"/>
      <c r="AZA229" s="65"/>
      <c r="AZB229" s="65"/>
      <c r="AZC229" s="65"/>
      <c r="AZD229" s="65"/>
      <c r="AZE229" s="65"/>
      <c r="AZF229" s="65"/>
      <c r="AZG229" s="65"/>
      <c r="AZH229" s="65"/>
      <c r="AZI229" s="65"/>
      <c r="AZJ229" s="65"/>
      <c r="AZK229" s="65"/>
      <c r="AZL229" s="65"/>
      <c r="AZM229" s="65"/>
      <c r="AZN229" s="65"/>
      <c r="AZO229" s="65"/>
      <c r="AZP229" s="65"/>
      <c r="AZQ229" s="65"/>
      <c r="AZR229" s="65"/>
      <c r="AZS229" s="65"/>
      <c r="AZT229" s="65"/>
      <c r="AZU229" s="65"/>
      <c r="AZV229" s="65"/>
      <c r="AZW229" s="65"/>
      <c r="AZX229" s="65"/>
      <c r="AZY229" s="65"/>
      <c r="AZZ229" s="65"/>
      <c r="BAA229" s="65"/>
      <c r="BAB229" s="65"/>
      <c r="BAC229" s="65"/>
      <c r="BAD229" s="65"/>
      <c r="BAE229" s="65"/>
      <c r="BAF229" s="65"/>
      <c r="BAG229" s="65"/>
      <c r="BAH229" s="65"/>
      <c r="BAI229" s="65"/>
      <c r="BAJ229" s="65"/>
      <c r="BAK229" s="65"/>
      <c r="BAL229" s="65"/>
      <c r="BAM229" s="65"/>
      <c r="BAN229" s="65"/>
      <c r="BAO229" s="65"/>
      <c r="BAP229" s="65"/>
      <c r="BAQ229" s="65"/>
      <c r="BAR229" s="65"/>
      <c r="BAS229" s="65"/>
      <c r="BAT229" s="65"/>
      <c r="BAU229" s="65"/>
      <c r="BAV229" s="65"/>
      <c r="BAW229" s="65"/>
      <c r="BAX229" s="65"/>
      <c r="BAY229" s="65"/>
      <c r="BAZ229" s="65"/>
      <c r="BBA229" s="65"/>
      <c r="BBB229" s="65"/>
      <c r="BBC229" s="65"/>
      <c r="BBD229" s="65"/>
      <c r="BBE229" s="65"/>
      <c r="BBF229" s="65"/>
      <c r="BBG229" s="65"/>
      <c r="BBH229" s="65"/>
      <c r="BBI229" s="65"/>
      <c r="BBJ229" s="65"/>
      <c r="BBK229" s="65"/>
      <c r="BBL229" s="65"/>
      <c r="BBM229" s="65"/>
      <c r="BBN229" s="65"/>
      <c r="BBO229" s="65"/>
      <c r="BBP229" s="65"/>
      <c r="BBQ229" s="65"/>
      <c r="BBR229" s="65"/>
      <c r="BBS229" s="65"/>
      <c r="BBT229" s="65"/>
      <c r="BBU229" s="65"/>
      <c r="BBV229" s="65"/>
      <c r="BBW229" s="65"/>
      <c r="BBX229" s="65"/>
      <c r="BBY229" s="65"/>
      <c r="BBZ229" s="65"/>
      <c r="BCA229" s="65"/>
      <c r="BCB229" s="65"/>
      <c r="BCC229" s="65"/>
      <c r="BCD229" s="65"/>
      <c r="BCE229" s="65"/>
      <c r="BCF229" s="65"/>
      <c r="BCG229" s="65"/>
      <c r="BCH229" s="65"/>
      <c r="BCI229" s="65"/>
      <c r="BCJ229" s="65"/>
      <c r="BCK229" s="65"/>
      <c r="BCL229" s="65"/>
      <c r="BCM229" s="65"/>
      <c r="BCN229" s="65"/>
      <c r="BCO229" s="65"/>
      <c r="BCP229" s="65"/>
      <c r="BCQ229" s="65"/>
      <c r="BCR229" s="65"/>
      <c r="BCS229" s="65"/>
      <c r="BCT229" s="65"/>
      <c r="BCU229" s="65"/>
      <c r="BCV229" s="65"/>
      <c r="BCW229" s="65"/>
      <c r="BCX229" s="65"/>
      <c r="BCY229" s="65"/>
      <c r="BCZ229" s="65"/>
      <c r="BDA229" s="65"/>
      <c r="BDB229" s="65"/>
      <c r="BDC229" s="65"/>
      <c r="BDD229" s="65"/>
      <c r="BDE229" s="65"/>
      <c r="BDF229" s="65"/>
      <c r="BDG229" s="65"/>
      <c r="BDH229" s="65"/>
      <c r="BDI229" s="65"/>
      <c r="BDJ229" s="65"/>
      <c r="BDK229" s="65"/>
      <c r="BDL229" s="65"/>
      <c r="BDM229" s="65"/>
      <c r="BDN229" s="65"/>
      <c r="BDO229" s="65"/>
      <c r="BDP229" s="65"/>
      <c r="BDQ229" s="65"/>
      <c r="BDR229" s="65"/>
      <c r="BDS229" s="65"/>
      <c r="BDT229" s="65"/>
      <c r="BDU229" s="65"/>
      <c r="BDV229" s="65"/>
      <c r="BDW229" s="65"/>
      <c r="BDX229" s="65"/>
      <c r="BDY229" s="65"/>
      <c r="BDZ229" s="65"/>
      <c r="BEA229" s="65"/>
      <c r="BEB229" s="65"/>
      <c r="BEC229" s="65"/>
      <c r="BED229" s="65"/>
      <c r="BEE229" s="65"/>
      <c r="BEF229" s="65"/>
      <c r="BEG229" s="65"/>
      <c r="BEH229" s="65"/>
      <c r="BEI229" s="65"/>
      <c r="BEJ229" s="65"/>
      <c r="BEK229" s="65"/>
      <c r="BEL229" s="65"/>
      <c r="BEM229" s="65"/>
      <c r="BEN229" s="65"/>
      <c r="BEO229" s="65"/>
      <c r="BEP229" s="65"/>
      <c r="BEQ229" s="65"/>
      <c r="BER229" s="65"/>
      <c r="BES229" s="65"/>
      <c r="BET229" s="65"/>
      <c r="BEU229" s="65"/>
      <c r="BEV229" s="65"/>
      <c r="BEW229" s="65"/>
      <c r="BEX229" s="65"/>
      <c r="BEY229" s="65"/>
      <c r="BEZ229" s="65"/>
      <c r="BFA229" s="65"/>
      <c r="BFB229" s="65"/>
      <c r="BFC229" s="65"/>
      <c r="BFD229" s="65"/>
      <c r="BFE229" s="65"/>
      <c r="BFF229" s="65"/>
      <c r="BFG229" s="65"/>
      <c r="BFH229" s="65"/>
      <c r="BFI229" s="65"/>
      <c r="BFJ229" s="65"/>
      <c r="BFK229" s="65"/>
      <c r="BFL229" s="65"/>
      <c r="BFM229" s="65"/>
      <c r="BFN229" s="65"/>
      <c r="BFO229" s="65"/>
      <c r="BFP229" s="65"/>
      <c r="BFQ229" s="65"/>
      <c r="BFR229" s="65"/>
      <c r="BFS229" s="65"/>
      <c r="BFT229" s="65"/>
      <c r="BFU229" s="65"/>
      <c r="BFV229" s="65"/>
      <c r="BFW229" s="65"/>
      <c r="BFX229" s="65"/>
      <c r="BFY229" s="65"/>
      <c r="BFZ229" s="65"/>
      <c r="BGA229" s="65"/>
      <c r="BGB229" s="65"/>
      <c r="BGC229" s="65"/>
      <c r="BGD229" s="65"/>
      <c r="BGE229" s="65"/>
      <c r="BGF229" s="65"/>
      <c r="BGG229" s="65"/>
      <c r="BGH229" s="65"/>
      <c r="BGI229" s="65"/>
      <c r="BGJ229" s="65"/>
      <c r="BGK229" s="65"/>
      <c r="BGL229" s="65"/>
      <c r="BGM229" s="65"/>
      <c r="BGN229" s="65"/>
      <c r="BGO229" s="65"/>
      <c r="BGP229" s="65"/>
      <c r="BGQ229" s="65"/>
      <c r="BGR229" s="65"/>
      <c r="BGS229" s="65"/>
      <c r="BGT229" s="65"/>
      <c r="BGU229" s="65"/>
      <c r="BGV229" s="65"/>
      <c r="BGW229" s="65"/>
      <c r="BGX229" s="65"/>
      <c r="BGY229" s="65"/>
      <c r="BGZ229" s="65"/>
      <c r="BHA229" s="65"/>
      <c r="BHB229" s="65"/>
      <c r="BHC229" s="65"/>
      <c r="BHD229" s="65"/>
      <c r="BHE229" s="65"/>
      <c r="BHF229" s="65"/>
      <c r="BHG229" s="65"/>
      <c r="BHH229" s="65"/>
      <c r="BHI229" s="65"/>
      <c r="BHJ229" s="65"/>
      <c r="BHK229" s="65"/>
      <c r="BHL229" s="65"/>
      <c r="BHM229" s="65"/>
      <c r="BHN229" s="65"/>
      <c r="BHO229" s="65"/>
      <c r="BHP229" s="65"/>
      <c r="BHQ229" s="65"/>
      <c r="BHR229" s="65"/>
      <c r="BHS229" s="65"/>
      <c r="BHT229" s="65"/>
      <c r="BHU229" s="65"/>
      <c r="BHV229" s="65"/>
      <c r="BHW229" s="65"/>
      <c r="BHX229" s="65"/>
      <c r="BHY229" s="65"/>
      <c r="BHZ229" s="65"/>
      <c r="BIA229" s="65"/>
      <c r="BIB229" s="65"/>
      <c r="BIC229" s="65"/>
      <c r="BID229" s="65"/>
      <c r="BIE229" s="65"/>
      <c r="BIF229" s="65"/>
      <c r="BIG229" s="65"/>
      <c r="BIH229" s="65"/>
      <c r="BII229" s="65"/>
      <c r="BIJ229" s="65"/>
      <c r="BIK229" s="65"/>
      <c r="BIL229" s="65"/>
      <c r="BIM229" s="65"/>
      <c r="BIN229" s="65"/>
      <c r="BIO229" s="65"/>
      <c r="BIP229" s="65"/>
      <c r="BIQ229" s="65"/>
      <c r="BIR229" s="65"/>
      <c r="BIS229" s="65"/>
      <c r="BIT229" s="65"/>
      <c r="BIU229" s="65"/>
      <c r="BIV229" s="65"/>
      <c r="BIW229" s="65"/>
      <c r="BIX229" s="65"/>
      <c r="BIY229" s="65"/>
      <c r="BIZ229" s="65"/>
      <c r="BJA229" s="65"/>
      <c r="BJB229" s="65"/>
      <c r="BJC229" s="65"/>
      <c r="BJD229" s="65"/>
    </row>
    <row r="230" spans="1:1616" s="4" customFormat="1">
      <c r="A230" s="19">
        <v>228</v>
      </c>
      <c r="B230" s="3">
        <v>45695</v>
      </c>
      <c r="C230" s="5" t="s">
        <v>320</v>
      </c>
      <c r="D230" s="5" t="s">
        <v>317</v>
      </c>
      <c r="E230" s="24">
        <v>3441.48</v>
      </c>
      <c r="G230" s="79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66"/>
      <c r="CN230" s="66"/>
      <c r="CO230" s="66"/>
      <c r="CP230" s="66"/>
      <c r="CQ230" s="66"/>
      <c r="CR230" s="66"/>
      <c r="CS230" s="66"/>
      <c r="CT230" s="66"/>
      <c r="CU230" s="66"/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66"/>
      <c r="IC230" s="66"/>
      <c r="ID230" s="66"/>
      <c r="IE230" s="66"/>
      <c r="IF230" s="66"/>
      <c r="IG230" s="66"/>
      <c r="IH230" s="66"/>
      <c r="II230" s="66"/>
      <c r="IJ230" s="66"/>
      <c r="IK230" s="66"/>
      <c r="IL230" s="66"/>
      <c r="IM230" s="66"/>
      <c r="IN230" s="66"/>
      <c r="IO230" s="66"/>
      <c r="IP230" s="66"/>
      <c r="IQ230" s="66"/>
      <c r="IR230" s="66"/>
      <c r="IS230" s="66"/>
      <c r="IT230" s="66"/>
      <c r="IU230" s="66"/>
      <c r="IV230" s="66"/>
      <c r="IW230" s="66"/>
      <c r="IX230" s="66"/>
      <c r="IY230" s="66"/>
      <c r="IZ230" s="66"/>
      <c r="JA230" s="66"/>
      <c r="JB230" s="66"/>
      <c r="JC230" s="66"/>
      <c r="JD230" s="66"/>
      <c r="JE230" s="66"/>
      <c r="JF230" s="66"/>
      <c r="JG230" s="66"/>
      <c r="JH230" s="66"/>
      <c r="JI230" s="66"/>
      <c r="JJ230" s="66"/>
      <c r="JK230" s="66"/>
      <c r="JL230" s="66"/>
      <c r="JM230" s="66"/>
      <c r="JN230" s="66"/>
      <c r="JO230" s="66"/>
      <c r="JP230" s="66"/>
      <c r="JQ230" s="66"/>
      <c r="JR230" s="66"/>
      <c r="JS230" s="66"/>
      <c r="JT230" s="66"/>
      <c r="JU230" s="66"/>
      <c r="JV230" s="66"/>
      <c r="JW230" s="66"/>
      <c r="JX230" s="66"/>
      <c r="JY230" s="66"/>
      <c r="JZ230" s="66"/>
      <c r="KA230" s="66"/>
      <c r="KB230" s="66"/>
      <c r="KC230" s="66"/>
      <c r="KD230" s="66"/>
      <c r="KE230" s="66"/>
      <c r="KF230" s="66"/>
      <c r="KG230" s="66"/>
      <c r="KH230" s="66"/>
      <c r="KI230" s="66"/>
      <c r="KJ230" s="66"/>
      <c r="KK230" s="66"/>
      <c r="KL230" s="66"/>
      <c r="KM230" s="66"/>
      <c r="KN230" s="66"/>
      <c r="KO230" s="66"/>
      <c r="KP230" s="66"/>
      <c r="KQ230" s="66"/>
      <c r="KR230" s="66"/>
      <c r="KS230" s="66"/>
      <c r="KT230" s="66"/>
      <c r="KU230" s="66"/>
      <c r="KV230" s="66"/>
      <c r="KW230" s="66"/>
      <c r="KX230" s="66"/>
      <c r="KY230" s="66"/>
      <c r="KZ230" s="66"/>
      <c r="LA230" s="66"/>
      <c r="LB230" s="66"/>
      <c r="LC230" s="66"/>
      <c r="LD230" s="66"/>
      <c r="LE230" s="66"/>
      <c r="LF230" s="66"/>
      <c r="LG230" s="66"/>
      <c r="LH230" s="66"/>
      <c r="LI230" s="66"/>
      <c r="LJ230" s="66"/>
      <c r="LK230" s="66"/>
      <c r="LL230" s="66"/>
      <c r="LM230" s="66"/>
      <c r="LN230" s="66"/>
      <c r="LO230" s="66"/>
      <c r="LP230" s="66"/>
      <c r="LQ230" s="66"/>
      <c r="LR230" s="66"/>
      <c r="LS230" s="66"/>
      <c r="LT230" s="66"/>
      <c r="LU230" s="66"/>
      <c r="LV230" s="66"/>
      <c r="LW230" s="66"/>
      <c r="LX230" s="66"/>
      <c r="LY230" s="66"/>
      <c r="LZ230" s="66"/>
      <c r="MA230" s="66"/>
      <c r="MB230" s="66"/>
      <c r="MC230" s="66"/>
      <c r="MD230" s="66"/>
      <c r="ME230" s="66"/>
      <c r="MF230" s="66"/>
      <c r="MG230" s="66"/>
      <c r="MH230" s="66"/>
      <c r="MI230" s="66"/>
      <c r="MJ230" s="66"/>
      <c r="MK230" s="66"/>
      <c r="ML230" s="66"/>
      <c r="MM230" s="66"/>
      <c r="MN230" s="66"/>
      <c r="MO230" s="66"/>
      <c r="MP230" s="66"/>
      <c r="MQ230" s="66"/>
      <c r="MR230" s="66"/>
      <c r="MS230" s="66"/>
      <c r="MT230" s="66"/>
      <c r="MU230" s="66"/>
      <c r="MV230" s="66"/>
      <c r="MW230" s="66"/>
      <c r="MX230" s="66"/>
      <c r="MY230" s="66"/>
      <c r="MZ230" s="66"/>
      <c r="NA230" s="66"/>
      <c r="NB230" s="66"/>
      <c r="NC230" s="66"/>
      <c r="ND230" s="66"/>
      <c r="NE230" s="66"/>
      <c r="NF230" s="66"/>
      <c r="NG230" s="66"/>
      <c r="NH230" s="66"/>
      <c r="NI230" s="66"/>
      <c r="NJ230" s="66"/>
      <c r="NK230" s="66"/>
      <c r="NL230" s="66"/>
      <c r="NM230" s="66"/>
      <c r="NN230" s="66"/>
      <c r="NO230" s="66"/>
      <c r="NP230" s="66"/>
      <c r="NQ230" s="66"/>
      <c r="NR230" s="66"/>
      <c r="NS230" s="66"/>
      <c r="NT230" s="66"/>
      <c r="NU230" s="66"/>
      <c r="NV230" s="66"/>
      <c r="NW230" s="66"/>
      <c r="NX230" s="66"/>
      <c r="NY230" s="66"/>
      <c r="NZ230" s="66"/>
      <c r="OA230" s="66"/>
      <c r="OB230" s="66"/>
      <c r="OC230" s="66"/>
      <c r="OD230" s="66"/>
      <c r="OE230" s="66"/>
      <c r="OF230" s="66"/>
      <c r="OG230" s="66"/>
      <c r="OH230" s="66"/>
      <c r="OI230" s="66"/>
      <c r="OJ230" s="66"/>
      <c r="OK230" s="66"/>
      <c r="OL230" s="66"/>
      <c r="OM230" s="66"/>
      <c r="ON230" s="66"/>
      <c r="OO230" s="66"/>
      <c r="OP230" s="66"/>
      <c r="OQ230" s="66"/>
      <c r="OR230" s="66"/>
      <c r="OS230" s="66"/>
      <c r="OT230" s="66"/>
      <c r="OU230" s="66"/>
      <c r="OV230" s="66"/>
      <c r="OW230" s="66"/>
      <c r="OX230" s="66"/>
      <c r="OY230" s="66"/>
      <c r="OZ230" s="66"/>
      <c r="PA230" s="66"/>
      <c r="PB230" s="66"/>
      <c r="PC230" s="66"/>
      <c r="PD230" s="66"/>
      <c r="PE230" s="66"/>
      <c r="PF230" s="66"/>
      <c r="PG230" s="66"/>
      <c r="PH230" s="66"/>
      <c r="PI230" s="66"/>
      <c r="PJ230" s="66"/>
      <c r="PK230" s="66"/>
      <c r="PL230" s="66"/>
      <c r="PM230" s="66"/>
      <c r="PN230" s="66"/>
      <c r="PO230" s="66"/>
      <c r="PP230" s="66"/>
      <c r="PQ230" s="66"/>
      <c r="PR230" s="66"/>
      <c r="PS230" s="66"/>
      <c r="PT230" s="66"/>
      <c r="PU230" s="66"/>
      <c r="PV230" s="66"/>
      <c r="PW230" s="66"/>
      <c r="PX230" s="66"/>
      <c r="PY230" s="66"/>
      <c r="PZ230" s="66"/>
      <c r="QA230" s="66"/>
      <c r="QB230" s="66"/>
      <c r="QC230" s="66"/>
      <c r="QD230" s="66"/>
      <c r="QE230" s="66"/>
      <c r="QF230" s="66"/>
      <c r="QG230" s="66"/>
      <c r="QH230" s="66"/>
      <c r="QI230" s="66"/>
      <c r="QJ230" s="66"/>
      <c r="QK230" s="66"/>
      <c r="QL230" s="66"/>
      <c r="QM230" s="66"/>
      <c r="QN230" s="66"/>
      <c r="QO230" s="66"/>
      <c r="QP230" s="66"/>
      <c r="QQ230" s="66"/>
      <c r="QR230" s="66"/>
      <c r="QS230" s="66"/>
      <c r="QT230" s="66"/>
      <c r="QU230" s="66"/>
      <c r="QV230" s="66"/>
      <c r="QW230" s="66"/>
      <c r="QX230" s="66"/>
      <c r="QY230" s="66"/>
      <c r="QZ230" s="66"/>
      <c r="RA230" s="66"/>
      <c r="RB230" s="66"/>
      <c r="RC230" s="66"/>
      <c r="RD230" s="66"/>
      <c r="RE230" s="66"/>
      <c r="RF230" s="66"/>
      <c r="RG230" s="66"/>
      <c r="RH230" s="66"/>
      <c r="RI230" s="66"/>
      <c r="RJ230" s="66"/>
      <c r="RK230" s="66"/>
      <c r="RL230" s="66"/>
      <c r="RM230" s="66"/>
      <c r="RN230" s="66"/>
      <c r="RO230" s="66"/>
      <c r="RP230" s="66"/>
      <c r="RQ230" s="66"/>
      <c r="RR230" s="66"/>
      <c r="RS230" s="66"/>
      <c r="RT230" s="66"/>
      <c r="RU230" s="66"/>
      <c r="RV230" s="66"/>
      <c r="RW230" s="66"/>
      <c r="RX230" s="66"/>
      <c r="RY230" s="66"/>
      <c r="RZ230" s="66"/>
      <c r="SA230" s="66"/>
      <c r="SB230" s="66"/>
      <c r="SC230" s="66"/>
      <c r="SD230" s="66"/>
      <c r="SE230" s="66"/>
      <c r="SF230" s="66"/>
      <c r="SG230" s="66"/>
      <c r="SH230" s="66"/>
      <c r="SI230" s="66"/>
      <c r="SJ230" s="66"/>
      <c r="SK230" s="66"/>
      <c r="SL230" s="66"/>
      <c r="SM230" s="66"/>
      <c r="SN230" s="66"/>
      <c r="SO230" s="66"/>
      <c r="SP230" s="66"/>
      <c r="SQ230" s="66"/>
      <c r="SR230" s="66"/>
      <c r="SS230" s="66"/>
      <c r="ST230" s="66"/>
      <c r="SU230" s="66"/>
      <c r="SV230" s="66"/>
      <c r="SW230" s="66"/>
      <c r="SX230" s="66"/>
      <c r="SY230" s="66"/>
      <c r="SZ230" s="66"/>
      <c r="TA230" s="66"/>
      <c r="TB230" s="66"/>
      <c r="TC230" s="66"/>
      <c r="TD230" s="66"/>
      <c r="TE230" s="66"/>
      <c r="TF230" s="66"/>
      <c r="TG230" s="66"/>
      <c r="TH230" s="66"/>
      <c r="TI230" s="66"/>
      <c r="TJ230" s="66"/>
      <c r="TK230" s="66"/>
      <c r="TL230" s="66"/>
      <c r="TM230" s="66"/>
      <c r="TN230" s="66"/>
      <c r="TO230" s="66"/>
      <c r="TP230" s="66"/>
      <c r="TQ230" s="66"/>
      <c r="TR230" s="66"/>
      <c r="TS230" s="66"/>
      <c r="TT230" s="66"/>
      <c r="TU230" s="66"/>
      <c r="TV230" s="66"/>
      <c r="TW230" s="66"/>
      <c r="TX230" s="66"/>
      <c r="TY230" s="66"/>
      <c r="TZ230" s="66"/>
      <c r="UA230" s="66"/>
      <c r="UB230" s="66"/>
      <c r="UC230" s="66"/>
      <c r="UD230" s="66"/>
      <c r="UE230" s="66"/>
      <c r="UF230" s="66"/>
      <c r="UG230" s="66"/>
      <c r="UH230" s="66"/>
      <c r="UI230" s="66"/>
      <c r="UJ230" s="66"/>
      <c r="UK230" s="66"/>
      <c r="UL230" s="66"/>
      <c r="UM230" s="66"/>
      <c r="UN230" s="66"/>
      <c r="UO230" s="66"/>
      <c r="UP230" s="66"/>
      <c r="UQ230" s="66"/>
      <c r="UR230" s="66"/>
      <c r="US230" s="66"/>
      <c r="UT230" s="66"/>
      <c r="UU230" s="66"/>
      <c r="UV230" s="66"/>
      <c r="UW230" s="66"/>
      <c r="UX230" s="66"/>
      <c r="UY230" s="66"/>
      <c r="UZ230" s="66"/>
      <c r="VA230" s="66"/>
      <c r="VB230" s="66"/>
      <c r="VC230" s="66"/>
      <c r="VD230" s="66"/>
      <c r="VE230" s="66"/>
      <c r="VF230" s="66"/>
      <c r="VG230" s="66"/>
      <c r="VH230" s="66"/>
      <c r="VI230" s="66"/>
      <c r="VJ230" s="66"/>
      <c r="VK230" s="66"/>
      <c r="VL230" s="66"/>
      <c r="VM230" s="66"/>
      <c r="VN230" s="66"/>
      <c r="VO230" s="66"/>
      <c r="VP230" s="66"/>
      <c r="VQ230" s="66"/>
      <c r="VR230" s="66"/>
      <c r="VS230" s="66"/>
      <c r="VT230" s="66"/>
      <c r="VU230" s="66"/>
      <c r="VV230" s="66"/>
      <c r="VW230" s="66"/>
      <c r="VX230" s="66"/>
      <c r="VY230" s="66"/>
      <c r="VZ230" s="66"/>
      <c r="WA230" s="66"/>
      <c r="WB230" s="66"/>
      <c r="WC230" s="66"/>
      <c r="WD230" s="66"/>
      <c r="WE230" s="66"/>
      <c r="WF230" s="66"/>
      <c r="WG230" s="66"/>
      <c r="WH230" s="66"/>
      <c r="WI230" s="66"/>
      <c r="WJ230" s="66"/>
      <c r="WK230" s="66"/>
      <c r="WL230" s="66"/>
      <c r="WM230" s="66"/>
      <c r="WN230" s="66"/>
      <c r="WO230" s="66"/>
      <c r="WP230" s="66"/>
      <c r="WQ230" s="66"/>
      <c r="WR230" s="66"/>
      <c r="WS230" s="66"/>
      <c r="WT230" s="66"/>
      <c r="WU230" s="66"/>
      <c r="WV230" s="66"/>
      <c r="WW230" s="66"/>
      <c r="WX230" s="66"/>
      <c r="WY230" s="66"/>
      <c r="WZ230" s="66"/>
      <c r="XA230" s="66"/>
      <c r="XB230" s="66"/>
      <c r="XC230" s="66"/>
      <c r="XD230" s="66"/>
      <c r="XE230" s="66"/>
      <c r="XF230" s="66"/>
      <c r="XG230" s="66"/>
      <c r="XH230" s="66"/>
      <c r="XI230" s="66"/>
      <c r="XJ230" s="66"/>
      <c r="XK230" s="66"/>
      <c r="XL230" s="66"/>
      <c r="XM230" s="66"/>
      <c r="XN230" s="66"/>
      <c r="XO230" s="66"/>
      <c r="XP230" s="66"/>
      <c r="XQ230" s="66"/>
      <c r="XR230" s="66"/>
      <c r="XS230" s="66"/>
      <c r="XT230" s="66"/>
      <c r="XU230" s="66"/>
      <c r="XV230" s="66"/>
      <c r="XW230" s="66"/>
      <c r="XX230" s="66"/>
      <c r="XY230" s="66"/>
      <c r="XZ230" s="66"/>
      <c r="YA230" s="66"/>
      <c r="YB230" s="66"/>
      <c r="YC230" s="66"/>
      <c r="YD230" s="66"/>
      <c r="YE230" s="66"/>
      <c r="YF230" s="66"/>
      <c r="YG230" s="66"/>
      <c r="YH230" s="66"/>
      <c r="YI230" s="66"/>
      <c r="YJ230" s="66"/>
      <c r="YK230" s="66"/>
      <c r="YL230" s="66"/>
      <c r="YM230" s="66"/>
      <c r="YN230" s="66"/>
      <c r="YO230" s="66"/>
      <c r="YP230" s="66"/>
      <c r="YQ230" s="66"/>
      <c r="YR230" s="66"/>
      <c r="YS230" s="66"/>
      <c r="YT230" s="66"/>
      <c r="YU230" s="66"/>
      <c r="YV230" s="66"/>
      <c r="YW230" s="66"/>
      <c r="YX230" s="66"/>
      <c r="YY230" s="66"/>
      <c r="YZ230" s="66"/>
      <c r="ZA230" s="66"/>
      <c r="ZB230" s="66"/>
      <c r="ZC230" s="66"/>
      <c r="ZD230" s="66"/>
      <c r="ZE230" s="66"/>
      <c r="ZF230" s="66"/>
      <c r="ZG230" s="66"/>
      <c r="ZH230" s="66"/>
      <c r="ZI230" s="66"/>
      <c r="ZJ230" s="66"/>
      <c r="ZK230" s="66"/>
      <c r="ZL230" s="66"/>
      <c r="ZM230" s="66"/>
      <c r="ZN230" s="66"/>
      <c r="ZO230" s="66"/>
      <c r="ZP230" s="66"/>
      <c r="ZQ230" s="66"/>
      <c r="ZR230" s="66"/>
      <c r="ZS230" s="66"/>
      <c r="ZT230" s="66"/>
      <c r="ZU230" s="66"/>
      <c r="ZV230" s="66"/>
      <c r="ZW230" s="66"/>
      <c r="ZX230" s="66"/>
      <c r="ZY230" s="66"/>
      <c r="ZZ230" s="66"/>
      <c r="AAA230" s="66"/>
      <c r="AAB230" s="66"/>
      <c r="AAC230" s="66"/>
      <c r="AAD230" s="66"/>
      <c r="AAE230" s="66"/>
      <c r="AAF230" s="66"/>
      <c r="AAG230" s="66"/>
      <c r="AAH230" s="66"/>
      <c r="AAI230" s="66"/>
      <c r="AAJ230" s="66"/>
      <c r="AAK230" s="66"/>
      <c r="AAL230" s="66"/>
      <c r="AAM230" s="66"/>
      <c r="AAN230" s="66"/>
      <c r="AAO230" s="66"/>
      <c r="AAP230" s="66"/>
      <c r="AAQ230" s="66"/>
      <c r="AAR230" s="66"/>
      <c r="AAS230" s="66"/>
      <c r="AAT230" s="66"/>
      <c r="AAU230" s="66"/>
      <c r="AAV230" s="66"/>
      <c r="AAW230" s="66"/>
      <c r="AAX230" s="66"/>
      <c r="AAY230" s="66"/>
      <c r="AAZ230" s="66"/>
      <c r="ABA230" s="66"/>
      <c r="ABB230" s="66"/>
      <c r="ABC230" s="66"/>
      <c r="ABD230" s="66"/>
      <c r="ABE230" s="66"/>
      <c r="ABF230" s="66"/>
      <c r="ABG230" s="66"/>
      <c r="ABH230" s="66"/>
      <c r="ABI230" s="66"/>
      <c r="ABJ230" s="66"/>
      <c r="ABK230" s="66"/>
      <c r="ABL230" s="66"/>
      <c r="ABM230" s="66"/>
      <c r="ABN230" s="66"/>
      <c r="ABO230" s="66"/>
      <c r="ABP230" s="66"/>
      <c r="ABQ230" s="66"/>
      <c r="ABR230" s="66"/>
      <c r="ABS230" s="66"/>
      <c r="ABT230" s="66"/>
      <c r="ABU230" s="66"/>
      <c r="ABV230" s="66"/>
      <c r="ABW230" s="66"/>
      <c r="ABX230" s="66"/>
      <c r="ABY230" s="66"/>
      <c r="ABZ230" s="66"/>
      <c r="ACA230" s="66"/>
      <c r="ACB230" s="66"/>
      <c r="ACC230" s="66"/>
      <c r="ACD230" s="66"/>
      <c r="ACE230" s="66"/>
      <c r="ACF230" s="66"/>
      <c r="ACG230" s="66"/>
      <c r="ACH230" s="66"/>
      <c r="ACI230" s="66"/>
      <c r="ACJ230" s="66"/>
      <c r="ACK230" s="66"/>
      <c r="ACL230" s="66"/>
      <c r="ACM230" s="66"/>
      <c r="ACN230" s="66"/>
      <c r="ACO230" s="66"/>
      <c r="ACP230" s="66"/>
      <c r="ACQ230" s="66"/>
      <c r="ACR230" s="66"/>
      <c r="ACS230" s="66"/>
      <c r="ACT230" s="66"/>
      <c r="ACU230" s="66"/>
      <c r="ACV230" s="66"/>
      <c r="ACW230" s="66"/>
      <c r="ACX230" s="66"/>
      <c r="ACY230" s="66"/>
      <c r="ACZ230" s="66"/>
      <c r="ADA230" s="66"/>
      <c r="ADB230" s="66"/>
      <c r="ADC230" s="66"/>
      <c r="ADD230" s="66"/>
      <c r="ADE230" s="66"/>
      <c r="ADF230" s="66"/>
      <c r="ADG230" s="66"/>
      <c r="ADH230" s="66"/>
      <c r="ADI230" s="66"/>
      <c r="ADJ230" s="66"/>
      <c r="ADK230" s="66"/>
      <c r="ADL230" s="66"/>
      <c r="ADM230" s="66"/>
      <c r="ADN230" s="66"/>
      <c r="ADO230" s="66"/>
      <c r="ADP230" s="66"/>
      <c r="ADQ230" s="66"/>
      <c r="ADR230" s="66"/>
      <c r="ADS230" s="66"/>
      <c r="ADT230" s="66"/>
      <c r="ADU230" s="66"/>
      <c r="ADV230" s="66"/>
      <c r="ADW230" s="66"/>
      <c r="ADX230" s="66"/>
      <c r="ADY230" s="66"/>
      <c r="ADZ230" s="66"/>
      <c r="AEA230" s="66"/>
      <c r="AEB230" s="66"/>
      <c r="AEC230" s="66"/>
      <c r="AED230" s="66"/>
      <c r="AEE230" s="66"/>
      <c r="AEF230" s="66"/>
      <c r="AEG230" s="66"/>
      <c r="AEH230" s="66"/>
      <c r="AEI230" s="66"/>
      <c r="AEJ230" s="66"/>
      <c r="AEK230" s="66"/>
      <c r="AEL230" s="66"/>
      <c r="AEM230" s="66"/>
      <c r="AEN230" s="66"/>
      <c r="AEO230" s="66"/>
      <c r="AEP230" s="66"/>
      <c r="AEQ230" s="66"/>
      <c r="AER230" s="66"/>
      <c r="AES230" s="66"/>
      <c r="AET230" s="66"/>
      <c r="AEU230" s="66"/>
      <c r="AEV230" s="66"/>
      <c r="AEW230" s="66"/>
      <c r="AEX230" s="66"/>
      <c r="AEY230" s="66"/>
      <c r="AEZ230" s="66"/>
      <c r="AFA230" s="66"/>
      <c r="AFB230" s="66"/>
      <c r="AFC230" s="66"/>
      <c r="AFD230" s="66"/>
      <c r="AFE230" s="66"/>
      <c r="AFF230" s="66"/>
      <c r="AFG230" s="66"/>
      <c r="AFH230" s="66"/>
      <c r="AFI230" s="66"/>
      <c r="AFJ230" s="66"/>
      <c r="AFK230" s="66"/>
      <c r="AFL230" s="66"/>
      <c r="AFM230" s="66"/>
      <c r="AFN230" s="66"/>
      <c r="AFO230" s="66"/>
      <c r="AFP230" s="66"/>
      <c r="AFQ230" s="66"/>
      <c r="AFR230" s="66"/>
      <c r="AFS230" s="66"/>
      <c r="AFT230" s="66"/>
      <c r="AFU230" s="66"/>
      <c r="AFV230" s="66"/>
      <c r="AFW230" s="66"/>
      <c r="AFX230" s="66"/>
      <c r="AFY230" s="66"/>
      <c r="AFZ230" s="66"/>
      <c r="AGA230" s="66"/>
      <c r="AGB230" s="66"/>
      <c r="AGC230" s="66"/>
      <c r="AGD230" s="66"/>
      <c r="AGE230" s="66"/>
      <c r="AGF230" s="66"/>
      <c r="AGG230" s="66"/>
      <c r="AGH230" s="66"/>
      <c r="AGI230" s="66"/>
      <c r="AGJ230" s="66"/>
      <c r="AGK230" s="66"/>
      <c r="AGL230" s="66"/>
      <c r="AGM230" s="66"/>
      <c r="AGN230" s="66"/>
      <c r="AGO230" s="66"/>
      <c r="AGP230" s="66"/>
      <c r="AGQ230" s="66"/>
      <c r="AGR230" s="66"/>
      <c r="AGS230" s="66"/>
      <c r="AGT230" s="66"/>
      <c r="AGU230" s="66"/>
      <c r="AGV230" s="66"/>
      <c r="AGW230" s="66"/>
      <c r="AGX230" s="66"/>
      <c r="AGY230" s="66"/>
      <c r="AGZ230" s="66"/>
      <c r="AHA230" s="66"/>
      <c r="AHB230" s="66"/>
      <c r="AHC230" s="66"/>
      <c r="AHD230" s="66"/>
      <c r="AHE230" s="66"/>
      <c r="AHF230" s="66"/>
      <c r="AHG230" s="66"/>
      <c r="AHH230" s="66"/>
      <c r="AHI230" s="66"/>
      <c r="AHJ230" s="66"/>
      <c r="AHK230" s="66"/>
      <c r="AHL230" s="66"/>
      <c r="AHM230" s="66"/>
      <c r="AHN230" s="66"/>
      <c r="AHO230" s="66"/>
      <c r="AHP230" s="66"/>
      <c r="AHQ230" s="66"/>
      <c r="AHR230" s="66"/>
      <c r="AHS230" s="66"/>
      <c r="AHT230" s="66"/>
      <c r="AHU230" s="66"/>
      <c r="AHV230" s="66"/>
      <c r="AHW230" s="66"/>
      <c r="AHX230" s="66"/>
      <c r="AHY230" s="66"/>
      <c r="AHZ230" s="66"/>
      <c r="AIA230" s="66"/>
      <c r="AIB230" s="66"/>
      <c r="AIC230" s="66"/>
      <c r="AID230" s="66"/>
      <c r="AIE230" s="66"/>
      <c r="AIF230" s="66"/>
      <c r="AIG230" s="66"/>
      <c r="AIH230" s="66"/>
      <c r="AII230" s="66"/>
      <c r="AIJ230" s="66"/>
      <c r="AIK230" s="66"/>
      <c r="AIL230" s="66"/>
      <c r="AIM230" s="66"/>
      <c r="AIN230" s="66"/>
      <c r="AIO230" s="66"/>
      <c r="AIP230" s="66"/>
      <c r="AIQ230" s="66"/>
      <c r="AIR230" s="66"/>
      <c r="AIS230" s="66"/>
      <c r="AIT230" s="66"/>
      <c r="AIU230" s="66"/>
      <c r="AIV230" s="66"/>
      <c r="AIW230" s="66"/>
      <c r="AIX230" s="66"/>
      <c r="AIY230" s="66"/>
      <c r="AIZ230" s="66"/>
      <c r="AJA230" s="66"/>
      <c r="AJB230" s="66"/>
      <c r="AJC230" s="66"/>
      <c r="AJD230" s="66"/>
      <c r="AJE230" s="66"/>
      <c r="AJF230" s="66"/>
      <c r="AJG230" s="66"/>
      <c r="AJH230" s="66"/>
      <c r="AJI230" s="66"/>
      <c r="AJJ230" s="66"/>
      <c r="AJK230" s="66"/>
      <c r="AJL230" s="66"/>
      <c r="AJM230" s="66"/>
      <c r="AJN230" s="66"/>
      <c r="AJO230" s="66"/>
      <c r="AJP230" s="66"/>
      <c r="AJQ230" s="66"/>
      <c r="AJR230" s="66"/>
      <c r="AJS230" s="66"/>
      <c r="AJT230" s="66"/>
      <c r="AJU230" s="66"/>
      <c r="AJV230" s="66"/>
      <c r="AJW230" s="66"/>
      <c r="AJX230" s="66"/>
      <c r="AJY230" s="66"/>
      <c r="AJZ230" s="66"/>
      <c r="AKA230" s="66"/>
      <c r="AKB230" s="66"/>
      <c r="AKC230" s="66"/>
      <c r="AKD230" s="66"/>
      <c r="AKE230" s="66"/>
      <c r="AKF230" s="66"/>
      <c r="AKG230" s="66"/>
      <c r="AKH230" s="66"/>
      <c r="AKI230" s="66"/>
      <c r="AKJ230" s="66"/>
      <c r="AKK230" s="66"/>
      <c r="AKL230" s="66"/>
      <c r="AKM230" s="66"/>
      <c r="AKN230" s="66"/>
      <c r="AKO230" s="66"/>
      <c r="AKP230" s="66"/>
      <c r="AKQ230" s="66"/>
      <c r="AKR230" s="66"/>
      <c r="AKS230" s="66"/>
      <c r="AKT230" s="66"/>
      <c r="AKU230" s="66"/>
      <c r="AKV230" s="66"/>
      <c r="AKW230" s="66"/>
      <c r="AKX230" s="66"/>
      <c r="AKY230" s="66"/>
      <c r="AKZ230" s="66"/>
      <c r="ALA230" s="66"/>
      <c r="ALB230" s="66"/>
      <c r="ALC230" s="66"/>
      <c r="ALD230" s="66"/>
      <c r="ALE230" s="66"/>
      <c r="ALF230" s="66"/>
      <c r="ALG230" s="66"/>
      <c r="ALH230" s="66"/>
      <c r="ALI230" s="66"/>
      <c r="ALJ230" s="66"/>
      <c r="ALK230" s="66"/>
      <c r="ALL230" s="66"/>
      <c r="ALM230" s="66"/>
      <c r="ALN230" s="66"/>
      <c r="ALO230" s="66"/>
      <c r="ALP230" s="66"/>
      <c r="ALQ230" s="66"/>
      <c r="ALR230" s="66"/>
      <c r="ALS230" s="66"/>
      <c r="ALT230" s="66"/>
      <c r="ALU230" s="66"/>
      <c r="ALV230" s="66"/>
      <c r="ALW230" s="66"/>
      <c r="ALX230" s="66"/>
      <c r="ALY230" s="66"/>
      <c r="ALZ230" s="66"/>
      <c r="AMA230" s="66"/>
      <c r="AMB230" s="66"/>
      <c r="AMC230" s="66"/>
      <c r="AMD230" s="66"/>
      <c r="AME230" s="66"/>
      <c r="AMF230" s="66"/>
      <c r="AMG230" s="66"/>
      <c r="AMH230" s="66"/>
      <c r="AMI230" s="66"/>
      <c r="AMJ230" s="66"/>
      <c r="AMK230" s="66"/>
      <c r="AML230" s="66"/>
      <c r="AMM230" s="66"/>
      <c r="AMN230" s="66"/>
      <c r="AMO230" s="66"/>
      <c r="AMP230" s="66"/>
      <c r="AMQ230" s="66"/>
      <c r="AMR230" s="66"/>
      <c r="AMS230" s="66"/>
      <c r="AMT230" s="66"/>
      <c r="AMU230" s="66"/>
      <c r="AMV230" s="66"/>
      <c r="AMW230" s="66"/>
      <c r="AMX230" s="66"/>
      <c r="AMY230" s="66"/>
      <c r="AMZ230" s="66"/>
      <c r="ANA230" s="66"/>
      <c r="ANB230" s="66"/>
      <c r="ANC230" s="66"/>
      <c r="AND230" s="66"/>
      <c r="ANE230" s="66"/>
      <c r="ANF230" s="66"/>
      <c r="ANG230" s="66"/>
      <c r="ANH230" s="66"/>
      <c r="ANI230" s="66"/>
      <c r="ANJ230" s="66"/>
      <c r="ANK230" s="66"/>
      <c r="ANL230" s="66"/>
      <c r="ANM230" s="66"/>
      <c r="ANN230" s="66"/>
      <c r="ANO230" s="66"/>
      <c r="ANP230" s="66"/>
      <c r="ANQ230" s="66"/>
      <c r="ANR230" s="66"/>
      <c r="ANS230" s="66"/>
      <c r="ANT230" s="66"/>
      <c r="ANU230" s="66"/>
      <c r="ANV230" s="66"/>
      <c r="ANW230" s="66"/>
      <c r="ANX230" s="66"/>
      <c r="ANY230" s="66"/>
      <c r="ANZ230" s="66"/>
      <c r="AOA230" s="66"/>
      <c r="AOB230" s="66"/>
      <c r="AOC230" s="66"/>
      <c r="AOD230" s="66"/>
      <c r="AOE230" s="66"/>
      <c r="AOF230" s="66"/>
      <c r="AOG230" s="66"/>
      <c r="AOH230" s="66"/>
      <c r="AOI230" s="66"/>
      <c r="AOJ230" s="66"/>
      <c r="AOK230" s="66"/>
      <c r="AOL230" s="66"/>
      <c r="AOM230" s="66"/>
      <c r="AON230" s="66"/>
      <c r="AOO230" s="66"/>
      <c r="AOP230" s="66"/>
      <c r="AOQ230" s="66"/>
      <c r="AOR230" s="66"/>
      <c r="AOS230" s="66"/>
      <c r="AOT230" s="66"/>
      <c r="AOU230" s="66"/>
      <c r="AOV230" s="66"/>
      <c r="AOW230" s="66"/>
      <c r="AOX230" s="66"/>
      <c r="AOY230" s="66"/>
      <c r="AOZ230" s="66"/>
      <c r="APA230" s="66"/>
      <c r="APB230" s="66"/>
      <c r="APC230" s="66"/>
      <c r="APD230" s="66"/>
      <c r="APE230" s="66"/>
      <c r="APF230" s="66"/>
      <c r="APG230" s="66"/>
      <c r="APH230" s="66"/>
      <c r="API230" s="66"/>
      <c r="APJ230" s="66"/>
      <c r="APK230" s="66"/>
      <c r="APL230" s="66"/>
      <c r="APM230" s="66"/>
      <c r="APN230" s="66"/>
      <c r="APO230" s="66"/>
      <c r="APP230" s="66"/>
      <c r="APQ230" s="66"/>
      <c r="APR230" s="66"/>
      <c r="APS230" s="66"/>
      <c r="APT230" s="66"/>
      <c r="APU230" s="66"/>
      <c r="APV230" s="66"/>
      <c r="APW230" s="66"/>
      <c r="APX230" s="66"/>
      <c r="APY230" s="66"/>
      <c r="APZ230" s="66"/>
      <c r="AQA230" s="66"/>
      <c r="AQB230" s="66"/>
      <c r="AQC230" s="66"/>
      <c r="AQD230" s="66"/>
      <c r="AQE230" s="66"/>
      <c r="AQF230" s="66"/>
      <c r="AQG230" s="66"/>
      <c r="AQH230" s="66"/>
      <c r="AQI230" s="66"/>
      <c r="AQJ230" s="66"/>
      <c r="AQK230" s="66"/>
      <c r="AQL230" s="66"/>
      <c r="AQM230" s="66"/>
      <c r="AQN230" s="66"/>
      <c r="AQO230" s="66"/>
      <c r="AQP230" s="66"/>
      <c r="AQQ230" s="66"/>
      <c r="AQR230" s="66"/>
      <c r="AQS230" s="66"/>
      <c r="AQT230" s="66"/>
      <c r="AQU230" s="66"/>
      <c r="AQV230" s="66"/>
      <c r="AQW230" s="66"/>
      <c r="AQX230" s="66"/>
      <c r="AQY230" s="66"/>
      <c r="AQZ230" s="66"/>
      <c r="ARA230" s="66"/>
      <c r="ARB230" s="66"/>
      <c r="ARC230" s="66"/>
      <c r="ARD230" s="66"/>
      <c r="ARE230" s="66"/>
      <c r="ARF230" s="66"/>
      <c r="ARG230" s="66"/>
      <c r="ARH230" s="66"/>
      <c r="ARI230" s="66"/>
      <c r="ARJ230" s="66"/>
      <c r="ARK230" s="66"/>
      <c r="ARL230" s="66"/>
      <c r="ARM230" s="66"/>
      <c r="ARN230" s="66"/>
      <c r="ARO230" s="66"/>
      <c r="ARP230" s="66"/>
      <c r="ARQ230" s="66"/>
      <c r="ARR230" s="66"/>
      <c r="ARS230" s="66"/>
      <c r="ART230" s="66"/>
      <c r="ARU230" s="66"/>
      <c r="ARV230" s="66"/>
      <c r="ARW230" s="66"/>
      <c r="ARX230" s="66"/>
      <c r="ARY230" s="66"/>
      <c r="ARZ230" s="66"/>
      <c r="ASA230" s="66"/>
      <c r="ASB230" s="66"/>
      <c r="ASC230" s="66"/>
      <c r="ASD230" s="66"/>
      <c r="ASE230" s="66"/>
      <c r="ASF230" s="66"/>
      <c r="ASG230" s="66"/>
      <c r="ASH230" s="66"/>
      <c r="ASI230" s="66"/>
      <c r="ASJ230" s="66"/>
      <c r="ASK230" s="66"/>
      <c r="ASL230" s="66"/>
      <c r="ASM230" s="66"/>
      <c r="ASN230" s="66"/>
      <c r="ASO230" s="66"/>
      <c r="ASP230" s="66"/>
      <c r="ASQ230" s="66"/>
      <c r="ASR230" s="66"/>
      <c r="ASS230" s="66"/>
      <c r="AST230" s="66"/>
      <c r="ASU230" s="66"/>
      <c r="ASV230" s="66"/>
      <c r="ASW230" s="66"/>
      <c r="ASX230" s="66"/>
      <c r="ASY230" s="66"/>
      <c r="ASZ230" s="66"/>
      <c r="ATA230" s="66"/>
      <c r="ATB230" s="66"/>
      <c r="ATC230" s="66"/>
      <c r="ATD230" s="66"/>
      <c r="ATE230" s="66"/>
      <c r="ATF230" s="66"/>
      <c r="ATG230" s="66"/>
      <c r="ATH230" s="66"/>
      <c r="ATI230" s="66"/>
      <c r="ATJ230" s="66"/>
      <c r="ATK230" s="66"/>
      <c r="ATL230" s="66"/>
      <c r="ATM230" s="66"/>
      <c r="ATN230" s="66"/>
      <c r="ATO230" s="66"/>
      <c r="ATP230" s="66"/>
      <c r="ATQ230" s="66"/>
      <c r="ATR230" s="66"/>
      <c r="ATS230" s="66"/>
      <c r="ATT230" s="66"/>
      <c r="ATU230" s="66"/>
      <c r="ATV230" s="66"/>
      <c r="ATW230" s="66"/>
      <c r="ATX230" s="66"/>
      <c r="ATY230" s="66"/>
      <c r="ATZ230" s="66"/>
      <c r="AUA230" s="66"/>
      <c r="AUB230" s="66"/>
      <c r="AUC230" s="66"/>
      <c r="AUD230" s="66"/>
      <c r="AUE230" s="66"/>
      <c r="AUF230" s="66"/>
      <c r="AUG230" s="66"/>
      <c r="AUH230" s="66"/>
      <c r="AUI230" s="66"/>
      <c r="AUJ230" s="66"/>
      <c r="AUK230" s="66"/>
      <c r="AUL230" s="66"/>
      <c r="AUM230" s="66"/>
      <c r="AUN230" s="66"/>
      <c r="AUO230" s="66"/>
      <c r="AUP230" s="66"/>
      <c r="AUQ230" s="66"/>
      <c r="AUR230" s="66"/>
      <c r="AUS230" s="66"/>
      <c r="AUT230" s="66"/>
      <c r="AUU230" s="66"/>
      <c r="AUV230" s="66"/>
      <c r="AUW230" s="66"/>
      <c r="AUX230" s="66"/>
      <c r="AUY230" s="66"/>
      <c r="AUZ230" s="66"/>
      <c r="AVA230" s="66"/>
      <c r="AVB230" s="66"/>
      <c r="AVC230" s="66"/>
      <c r="AVD230" s="66"/>
      <c r="AVE230" s="66"/>
      <c r="AVF230" s="66"/>
      <c r="AVG230" s="66"/>
      <c r="AVH230" s="66"/>
      <c r="AVI230" s="66"/>
      <c r="AVJ230" s="66"/>
      <c r="AVK230" s="66"/>
      <c r="AVL230" s="66"/>
      <c r="AVM230" s="66"/>
      <c r="AVN230" s="66"/>
      <c r="AVO230" s="66"/>
      <c r="AVP230" s="66"/>
      <c r="AVQ230" s="66"/>
      <c r="AVR230" s="66"/>
      <c r="AVS230" s="66"/>
      <c r="AVT230" s="66"/>
      <c r="AVU230" s="66"/>
      <c r="AVV230" s="66"/>
      <c r="AVW230" s="66"/>
      <c r="AVX230" s="66"/>
      <c r="AVY230" s="66"/>
      <c r="AVZ230" s="66"/>
      <c r="AWA230" s="66"/>
      <c r="AWB230" s="66"/>
      <c r="AWC230" s="66"/>
      <c r="AWD230" s="66"/>
      <c r="AWE230" s="66"/>
      <c r="AWF230" s="66"/>
      <c r="AWG230" s="66"/>
      <c r="AWH230" s="66"/>
      <c r="AWI230" s="66"/>
      <c r="AWJ230" s="66"/>
      <c r="AWK230" s="66"/>
      <c r="AWL230" s="66"/>
      <c r="AWM230" s="66"/>
      <c r="AWN230" s="66"/>
      <c r="AWO230" s="66"/>
      <c r="AWP230" s="66"/>
      <c r="AWQ230" s="66"/>
      <c r="AWR230" s="66"/>
      <c r="AWS230" s="66"/>
      <c r="AWT230" s="66"/>
      <c r="AWU230" s="66"/>
      <c r="AWV230" s="66"/>
      <c r="AWW230" s="66"/>
      <c r="AWX230" s="66"/>
      <c r="AWY230" s="66"/>
      <c r="AWZ230" s="66"/>
      <c r="AXA230" s="66"/>
      <c r="AXB230" s="66"/>
      <c r="AXC230" s="66"/>
      <c r="AXD230" s="66"/>
      <c r="AXE230" s="66"/>
      <c r="AXF230" s="66"/>
      <c r="AXG230" s="66"/>
      <c r="AXH230" s="66"/>
      <c r="AXI230" s="66"/>
      <c r="AXJ230" s="66"/>
      <c r="AXK230" s="66"/>
      <c r="AXL230" s="66"/>
      <c r="AXM230" s="66"/>
      <c r="AXN230" s="66"/>
      <c r="AXO230" s="66"/>
      <c r="AXP230" s="66"/>
      <c r="AXQ230" s="66"/>
      <c r="AXR230" s="66"/>
      <c r="AXS230" s="66"/>
      <c r="AXT230" s="66"/>
      <c r="AXU230" s="66"/>
      <c r="AXV230" s="66"/>
      <c r="AXW230" s="66"/>
      <c r="AXX230" s="66"/>
      <c r="AXY230" s="66"/>
      <c r="AXZ230" s="66"/>
      <c r="AYA230" s="66"/>
      <c r="AYB230" s="66"/>
      <c r="AYC230" s="66"/>
      <c r="AYD230" s="66"/>
      <c r="AYE230" s="66"/>
      <c r="AYF230" s="66"/>
      <c r="AYG230" s="66"/>
      <c r="AYH230" s="66"/>
      <c r="AYI230" s="66"/>
      <c r="AYJ230" s="66"/>
      <c r="AYK230" s="66"/>
      <c r="AYL230" s="66"/>
      <c r="AYM230" s="66"/>
      <c r="AYN230" s="66"/>
      <c r="AYO230" s="66"/>
      <c r="AYP230" s="66"/>
      <c r="AYQ230" s="66"/>
      <c r="AYR230" s="66"/>
      <c r="AYS230" s="66"/>
      <c r="AYT230" s="66"/>
      <c r="AYU230" s="66"/>
      <c r="AYV230" s="66"/>
      <c r="AYW230" s="66"/>
      <c r="AYX230" s="66"/>
      <c r="AYY230" s="66"/>
      <c r="AYZ230" s="66"/>
      <c r="AZA230" s="66"/>
      <c r="AZB230" s="66"/>
      <c r="AZC230" s="66"/>
      <c r="AZD230" s="66"/>
      <c r="AZE230" s="66"/>
      <c r="AZF230" s="66"/>
      <c r="AZG230" s="66"/>
      <c r="AZH230" s="66"/>
      <c r="AZI230" s="66"/>
      <c r="AZJ230" s="66"/>
      <c r="AZK230" s="66"/>
      <c r="AZL230" s="66"/>
      <c r="AZM230" s="66"/>
      <c r="AZN230" s="66"/>
      <c r="AZO230" s="66"/>
      <c r="AZP230" s="66"/>
      <c r="AZQ230" s="66"/>
      <c r="AZR230" s="66"/>
      <c r="AZS230" s="66"/>
      <c r="AZT230" s="66"/>
      <c r="AZU230" s="66"/>
      <c r="AZV230" s="66"/>
      <c r="AZW230" s="66"/>
      <c r="AZX230" s="66"/>
      <c r="AZY230" s="66"/>
      <c r="AZZ230" s="66"/>
      <c r="BAA230" s="66"/>
      <c r="BAB230" s="66"/>
      <c r="BAC230" s="66"/>
      <c r="BAD230" s="66"/>
      <c r="BAE230" s="66"/>
      <c r="BAF230" s="66"/>
      <c r="BAG230" s="66"/>
      <c r="BAH230" s="66"/>
      <c r="BAI230" s="66"/>
      <c r="BAJ230" s="66"/>
      <c r="BAK230" s="66"/>
      <c r="BAL230" s="66"/>
      <c r="BAM230" s="66"/>
      <c r="BAN230" s="66"/>
      <c r="BAO230" s="66"/>
      <c r="BAP230" s="66"/>
      <c r="BAQ230" s="66"/>
      <c r="BAR230" s="66"/>
      <c r="BAS230" s="66"/>
      <c r="BAT230" s="66"/>
      <c r="BAU230" s="66"/>
      <c r="BAV230" s="66"/>
      <c r="BAW230" s="66"/>
      <c r="BAX230" s="66"/>
      <c r="BAY230" s="66"/>
      <c r="BAZ230" s="66"/>
      <c r="BBA230" s="66"/>
      <c r="BBB230" s="66"/>
      <c r="BBC230" s="66"/>
      <c r="BBD230" s="66"/>
      <c r="BBE230" s="66"/>
      <c r="BBF230" s="66"/>
      <c r="BBG230" s="66"/>
      <c r="BBH230" s="66"/>
      <c r="BBI230" s="66"/>
      <c r="BBJ230" s="66"/>
      <c r="BBK230" s="66"/>
      <c r="BBL230" s="66"/>
      <c r="BBM230" s="66"/>
      <c r="BBN230" s="66"/>
      <c r="BBO230" s="66"/>
      <c r="BBP230" s="66"/>
      <c r="BBQ230" s="66"/>
      <c r="BBR230" s="66"/>
      <c r="BBS230" s="66"/>
      <c r="BBT230" s="66"/>
      <c r="BBU230" s="66"/>
      <c r="BBV230" s="66"/>
      <c r="BBW230" s="66"/>
      <c r="BBX230" s="66"/>
      <c r="BBY230" s="66"/>
      <c r="BBZ230" s="66"/>
      <c r="BCA230" s="66"/>
      <c r="BCB230" s="66"/>
      <c r="BCC230" s="66"/>
      <c r="BCD230" s="66"/>
      <c r="BCE230" s="66"/>
      <c r="BCF230" s="66"/>
      <c r="BCG230" s="66"/>
      <c r="BCH230" s="66"/>
      <c r="BCI230" s="66"/>
      <c r="BCJ230" s="66"/>
      <c r="BCK230" s="66"/>
      <c r="BCL230" s="66"/>
      <c r="BCM230" s="66"/>
      <c r="BCN230" s="66"/>
      <c r="BCO230" s="66"/>
      <c r="BCP230" s="66"/>
      <c r="BCQ230" s="66"/>
      <c r="BCR230" s="66"/>
      <c r="BCS230" s="66"/>
      <c r="BCT230" s="66"/>
      <c r="BCU230" s="66"/>
      <c r="BCV230" s="66"/>
      <c r="BCW230" s="66"/>
      <c r="BCX230" s="66"/>
      <c r="BCY230" s="66"/>
      <c r="BCZ230" s="66"/>
      <c r="BDA230" s="66"/>
      <c r="BDB230" s="66"/>
      <c r="BDC230" s="66"/>
      <c r="BDD230" s="66"/>
      <c r="BDE230" s="66"/>
      <c r="BDF230" s="66"/>
      <c r="BDG230" s="66"/>
      <c r="BDH230" s="66"/>
      <c r="BDI230" s="66"/>
      <c r="BDJ230" s="66"/>
      <c r="BDK230" s="66"/>
      <c r="BDL230" s="66"/>
      <c r="BDM230" s="66"/>
      <c r="BDN230" s="66"/>
      <c r="BDO230" s="66"/>
      <c r="BDP230" s="66"/>
      <c r="BDQ230" s="66"/>
      <c r="BDR230" s="66"/>
      <c r="BDS230" s="66"/>
      <c r="BDT230" s="66"/>
      <c r="BDU230" s="66"/>
      <c r="BDV230" s="66"/>
      <c r="BDW230" s="66"/>
      <c r="BDX230" s="66"/>
      <c r="BDY230" s="66"/>
      <c r="BDZ230" s="66"/>
      <c r="BEA230" s="66"/>
      <c r="BEB230" s="66"/>
      <c r="BEC230" s="66"/>
      <c r="BED230" s="66"/>
      <c r="BEE230" s="66"/>
      <c r="BEF230" s="66"/>
      <c r="BEG230" s="66"/>
      <c r="BEH230" s="66"/>
      <c r="BEI230" s="66"/>
      <c r="BEJ230" s="66"/>
      <c r="BEK230" s="66"/>
      <c r="BEL230" s="66"/>
      <c r="BEM230" s="66"/>
      <c r="BEN230" s="66"/>
      <c r="BEO230" s="66"/>
      <c r="BEP230" s="66"/>
      <c r="BEQ230" s="66"/>
      <c r="BER230" s="66"/>
      <c r="BES230" s="66"/>
      <c r="BET230" s="66"/>
      <c r="BEU230" s="66"/>
      <c r="BEV230" s="66"/>
      <c r="BEW230" s="66"/>
      <c r="BEX230" s="66"/>
      <c r="BEY230" s="66"/>
      <c r="BEZ230" s="66"/>
      <c r="BFA230" s="66"/>
      <c r="BFB230" s="66"/>
      <c r="BFC230" s="66"/>
      <c r="BFD230" s="66"/>
      <c r="BFE230" s="66"/>
      <c r="BFF230" s="66"/>
      <c r="BFG230" s="66"/>
      <c r="BFH230" s="66"/>
      <c r="BFI230" s="66"/>
      <c r="BFJ230" s="66"/>
      <c r="BFK230" s="66"/>
      <c r="BFL230" s="66"/>
      <c r="BFM230" s="66"/>
      <c r="BFN230" s="66"/>
      <c r="BFO230" s="66"/>
      <c r="BFP230" s="66"/>
      <c r="BFQ230" s="66"/>
      <c r="BFR230" s="66"/>
      <c r="BFS230" s="66"/>
      <c r="BFT230" s="66"/>
      <c r="BFU230" s="66"/>
      <c r="BFV230" s="66"/>
      <c r="BFW230" s="66"/>
      <c r="BFX230" s="66"/>
      <c r="BFY230" s="66"/>
      <c r="BFZ230" s="66"/>
      <c r="BGA230" s="66"/>
      <c r="BGB230" s="66"/>
      <c r="BGC230" s="66"/>
      <c r="BGD230" s="66"/>
      <c r="BGE230" s="66"/>
      <c r="BGF230" s="66"/>
      <c r="BGG230" s="66"/>
      <c r="BGH230" s="66"/>
      <c r="BGI230" s="66"/>
      <c r="BGJ230" s="66"/>
      <c r="BGK230" s="66"/>
      <c r="BGL230" s="66"/>
      <c r="BGM230" s="66"/>
      <c r="BGN230" s="66"/>
      <c r="BGO230" s="66"/>
      <c r="BGP230" s="66"/>
      <c r="BGQ230" s="66"/>
      <c r="BGR230" s="66"/>
      <c r="BGS230" s="66"/>
      <c r="BGT230" s="66"/>
      <c r="BGU230" s="66"/>
      <c r="BGV230" s="66"/>
      <c r="BGW230" s="66"/>
      <c r="BGX230" s="66"/>
      <c r="BGY230" s="66"/>
      <c r="BGZ230" s="66"/>
      <c r="BHA230" s="66"/>
      <c r="BHB230" s="66"/>
      <c r="BHC230" s="66"/>
      <c r="BHD230" s="66"/>
      <c r="BHE230" s="66"/>
      <c r="BHF230" s="66"/>
      <c r="BHG230" s="66"/>
      <c r="BHH230" s="66"/>
      <c r="BHI230" s="66"/>
      <c r="BHJ230" s="66"/>
      <c r="BHK230" s="66"/>
      <c r="BHL230" s="66"/>
      <c r="BHM230" s="66"/>
      <c r="BHN230" s="66"/>
      <c r="BHO230" s="66"/>
      <c r="BHP230" s="66"/>
      <c r="BHQ230" s="66"/>
      <c r="BHR230" s="66"/>
      <c r="BHS230" s="66"/>
      <c r="BHT230" s="66"/>
      <c r="BHU230" s="66"/>
      <c r="BHV230" s="66"/>
      <c r="BHW230" s="66"/>
      <c r="BHX230" s="66"/>
      <c r="BHY230" s="66"/>
      <c r="BHZ230" s="66"/>
      <c r="BIA230" s="66"/>
      <c r="BIB230" s="66"/>
      <c r="BIC230" s="66"/>
      <c r="BID230" s="66"/>
      <c r="BIE230" s="66"/>
      <c r="BIF230" s="66"/>
      <c r="BIG230" s="66"/>
      <c r="BIH230" s="66"/>
      <c r="BII230" s="66"/>
      <c r="BIJ230" s="66"/>
      <c r="BIK230" s="66"/>
      <c r="BIL230" s="66"/>
      <c r="BIM230" s="66"/>
      <c r="BIN230" s="66"/>
      <c r="BIO230" s="66"/>
      <c r="BIP230" s="66"/>
      <c r="BIQ230" s="66"/>
      <c r="BIR230" s="66"/>
      <c r="BIS230" s="66"/>
      <c r="BIT230" s="66"/>
      <c r="BIU230" s="66"/>
      <c r="BIV230" s="66"/>
      <c r="BIW230" s="66"/>
      <c r="BIX230" s="66"/>
      <c r="BIY230" s="66"/>
      <c r="BIZ230" s="66"/>
      <c r="BJA230" s="66"/>
      <c r="BJB230" s="66"/>
      <c r="BJC230" s="66"/>
      <c r="BJD230" s="66"/>
    </row>
    <row r="231" spans="1:1616">
      <c r="A231" s="19">
        <v>229</v>
      </c>
      <c r="B231" s="3">
        <v>45695</v>
      </c>
      <c r="C231" s="5" t="s">
        <v>321</v>
      </c>
      <c r="D231" s="5" t="s">
        <v>141</v>
      </c>
      <c r="E231" s="27">
        <v>23613.96</v>
      </c>
      <c r="F231" s="7"/>
      <c r="G231" s="78"/>
      <c r="H231" s="8"/>
      <c r="I231" s="65"/>
    </row>
    <row r="232" spans="1:1616">
      <c r="A232" s="19">
        <v>230</v>
      </c>
      <c r="B232" s="3">
        <v>45695</v>
      </c>
      <c r="C232" s="5" t="s">
        <v>322</v>
      </c>
      <c r="D232" s="5" t="s">
        <v>323</v>
      </c>
      <c r="E232" s="24">
        <v>4158.75</v>
      </c>
      <c r="F232" s="7"/>
      <c r="G232" s="77"/>
      <c r="H232" s="8"/>
      <c r="I232" s="65"/>
    </row>
    <row r="233" spans="1:1616">
      <c r="A233" s="19">
        <v>231</v>
      </c>
      <c r="B233" s="3">
        <v>45695</v>
      </c>
      <c r="C233" s="5" t="s">
        <v>324</v>
      </c>
      <c r="D233" s="5" t="s">
        <v>323</v>
      </c>
      <c r="E233" s="24">
        <v>5553.25</v>
      </c>
      <c r="F233" s="7"/>
      <c r="G233" s="77"/>
      <c r="H233" s="8"/>
      <c r="I233" s="65"/>
    </row>
    <row r="234" spans="1:1616">
      <c r="A234" s="19">
        <v>232</v>
      </c>
      <c r="B234" s="3">
        <v>45695</v>
      </c>
      <c r="C234" s="5" t="s">
        <v>325</v>
      </c>
      <c r="D234" s="5" t="s">
        <v>323</v>
      </c>
      <c r="E234" s="14">
        <v>3338.5</v>
      </c>
      <c r="F234" s="7"/>
      <c r="G234" s="77"/>
      <c r="H234" s="8"/>
      <c r="I234" s="65"/>
    </row>
    <row r="235" spans="1:1616">
      <c r="A235" s="19">
        <v>233</v>
      </c>
      <c r="B235" s="3">
        <v>45695</v>
      </c>
      <c r="C235" s="5" t="s">
        <v>326</v>
      </c>
      <c r="D235" s="5" t="s">
        <v>323</v>
      </c>
      <c r="E235" s="23">
        <v>706</v>
      </c>
      <c r="F235" s="7"/>
      <c r="G235" s="77"/>
      <c r="H235" s="8"/>
      <c r="I235" s="65"/>
    </row>
    <row r="236" spans="1:1616">
      <c r="A236" s="19">
        <v>234</v>
      </c>
      <c r="B236" s="3">
        <v>45695</v>
      </c>
      <c r="C236" s="5" t="s">
        <v>327</v>
      </c>
      <c r="D236" s="5" t="s">
        <v>328</v>
      </c>
      <c r="E236" s="23">
        <v>4897.9399999999996</v>
      </c>
      <c r="F236" s="7"/>
      <c r="G236" s="77"/>
      <c r="H236" s="8"/>
      <c r="I236" s="65"/>
    </row>
    <row r="237" spans="1:1616">
      <c r="A237" s="19">
        <v>235</v>
      </c>
      <c r="B237" s="3">
        <v>45695</v>
      </c>
      <c r="C237" s="5" t="s">
        <v>329</v>
      </c>
      <c r="D237" s="5" t="s">
        <v>66</v>
      </c>
      <c r="E237" s="23">
        <v>11655</v>
      </c>
      <c r="F237" s="13"/>
      <c r="G237" s="78"/>
      <c r="H237" s="8"/>
      <c r="I237" s="65"/>
    </row>
    <row r="238" spans="1:1616">
      <c r="A238" s="19">
        <v>236</v>
      </c>
      <c r="B238" s="3">
        <v>45695</v>
      </c>
      <c r="C238" s="5" t="s">
        <v>330</v>
      </c>
      <c r="D238" s="5" t="s">
        <v>331</v>
      </c>
      <c r="E238" s="23">
        <v>9591.99</v>
      </c>
      <c r="F238" s="13"/>
      <c r="G238" s="77"/>
      <c r="H238" s="8"/>
      <c r="I238" s="65"/>
    </row>
    <row r="239" spans="1:1616">
      <c r="A239" s="19">
        <v>237</v>
      </c>
      <c r="B239" s="3">
        <v>45695</v>
      </c>
      <c r="C239" s="5" t="s">
        <v>346</v>
      </c>
      <c r="D239" s="36" t="s">
        <v>347</v>
      </c>
      <c r="E239" s="16">
        <v>4118.21</v>
      </c>
      <c r="F239" s="13"/>
      <c r="G239" s="77"/>
      <c r="H239" s="8"/>
      <c r="I239" s="65"/>
    </row>
    <row r="240" spans="1:1616">
      <c r="A240" s="19">
        <v>238</v>
      </c>
      <c r="B240" s="3">
        <v>45698</v>
      </c>
      <c r="C240" s="5" t="s">
        <v>348</v>
      </c>
      <c r="D240" s="5" t="s">
        <v>349</v>
      </c>
      <c r="E240" s="16">
        <v>200</v>
      </c>
      <c r="F240" s="13"/>
      <c r="G240" s="77"/>
      <c r="H240" s="8"/>
      <c r="I240" s="65"/>
    </row>
    <row r="241" spans="1:9">
      <c r="A241" s="19">
        <v>239</v>
      </c>
      <c r="B241" s="46">
        <v>45698</v>
      </c>
      <c r="C241" s="88" t="s">
        <v>350</v>
      </c>
      <c r="D241" s="88" t="s">
        <v>351</v>
      </c>
      <c r="E241" s="16">
        <v>11967.5</v>
      </c>
      <c r="F241" s="13"/>
      <c r="G241" s="77"/>
      <c r="H241" s="8"/>
      <c r="I241" s="65"/>
    </row>
    <row r="242" spans="1:9">
      <c r="A242" s="19">
        <v>240</v>
      </c>
      <c r="B242" s="3">
        <v>45698</v>
      </c>
      <c r="C242" s="5" t="s">
        <v>352</v>
      </c>
      <c r="D242" s="5" t="s">
        <v>353</v>
      </c>
      <c r="E242" s="45">
        <v>1038</v>
      </c>
      <c r="F242" s="13"/>
      <c r="G242" s="77"/>
      <c r="H242" s="8"/>
      <c r="I242" s="65"/>
    </row>
    <row r="243" spans="1:9">
      <c r="A243" s="19">
        <v>241</v>
      </c>
      <c r="B243" s="3">
        <v>45698</v>
      </c>
      <c r="C243" s="5" t="s">
        <v>354</v>
      </c>
      <c r="D243" s="5" t="s">
        <v>353</v>
      </c>
      <c r="E243" s="45">
        <v>124.5</v>
      </c>
      <c r="F243" s="13"/>
      <c r="G243" s="77"/>
      <c r="H243" s="8"/>
      <c r="I243" s="65"/>
    </row>
    <row r="244" spans="1:9">
      <c r="A244" s="19">
        <v>242</v>
      </c>
      <c r="B244" s="46">
        <v>45698</v>
      </c>
      <c r="C244" s="5" t="s">
        <v>355</v>
      </c>
      <c r="D244" s="5" t="s">
        <v>356</v>
      </c>
      <c r="E244" s="45">
        <v>1400</v>
      </c>
      <c r="F244" s="7"/>
      <c r="G244" s="8"/>
      <c r="H244" s="13"/>
      <c r="I244" s="65"/>
    </row>
    <row r="245" spans="1:9">
      <c r="A245" s="19">
        <v>243</v>
      </c>
      <c r="B245" s="3">
        <v>45698</v>
      </c>
      <c r="C245" s="5" t="s">
        <v>357</v>
      </c>
      <c r="D245" s="5" t="s">
        <v>83</v>
      </c>
      <c r="E245" s="45">
        <v>520</v>
      </c>
      <c r="F245" s="7"/>
      <c r="G245" s="8"/>
      <c r="H245" s="13"/>
      <c r="I245" s="65"/>
    </row>
    <row r="246" spans="1:9">
      <c r="A246" s="19">
        <v>244</v>
      </c>
      <c r="B246" s="3">
        <v>45698</v>
      </c>
      <c r="C246" s="5" t="s">
        <v>358</v>
      </c>
      <c r="D246" s="5" t="s">
        <v>359</v>
      </c>
      <c r="E246" s="45">
        <v>286</v>
      </c>
      <c r="F246" s="7"/>
      <c r="G246" s="8"/>
      <c r="H246" s="13"/>
      <c r="I246" s="65"/>
    </row>
    <row r="247" spans="1:9">
      <c r="A247" s="19">
        <v>245</v>
      </c>
      <c r="B247" s="46">
        <v>45698</v>
      </c>
      <c r="C247" s="5" t="s">
        <v>358</v>
      </c>
      <c r="D247" s="5" t="s">
        <v>359</v>
      </c>
      <c r="E247" s="45">
        <v>237</v>
      </c>
      <c r="F247" s="7"/>
      <c r="G247" s="8"/>
      <c r="H247" s="13"/>
      <c r="I247" s="65"/>
    </row>
    <row r="248" spans="1:9">
      <c r="A248" s="19">
        <v>246</v>
      </c>
      <c r="B248" s="3">
        <v>45698</v>
      </c>
      <c r="C248" s="5" t="s">
        <v>358</v>
      </c>
      <c r="D248" s="5" t="s">
        <v>359</v>
      </c>
      <c r="E248" s="45">
        <v>98</v>
      </c>
      <c r="F248" s="7"/>
      <c r="G248" s="8"/>
      <c r="H248" s="13"/>
      <c r="I248" s="65"/>
    </row>
    <row r="249" spans="1:9">
      <c r="A249" s="19">
        <v>247</v>
      </c>
      <c r="B249" s="3">
        <v>45699</v>
      </c>
      <c r="C249" s="5" t="s">
        <v>360</v>
      </c>
      <c r="D249" s="5" t="s">
        <v>287</v>
      </c>
      <c r="E249" s="45">
        <v>38103.440000000002</v>
      </c>
      <c r="F249" s="7"/>
      <c r="G249" s="8"/>
      <c r="H249" s="13"/>
      <c r="I249" s="65"/>
    </row>
    <row r="250" spans="1:9">
      <c r="A250" s="19">
        <v>248</v>
      </c>
      <c r="B250" s="3">
        <v>45699</v>
      </c>
      <c r="C250" s="5" t="s">
        <v>361</v>
      </c>
      <c r="D250" s="5" t="s">
        <v>287</v>
      </c>
      <c r="E250" s="45">
        <v>18817.439999999999</v>
      </c>
      <c r="F250" s="7"/>
      <c r="G250" s="8"/>
      <c r="H250" s="13"/>
      <c r="I250" s="65"/>
    </row>
    <row r="251" spans="1:9">
      <c r="A251" s="19">
        <v>249</v>
      </c>
      <c r="B251" s="3">
        <v>45699</v>
      </c>
      <c r="C251" s="5" t="s">
        <v>362</v>
      </c>
      <c r="D251" s="5" t="s">
        <v>287</v>
      </c>
      <c r="E251" s="45">
        <v>15362.47</v>
      </c>
      <c r="F251" s="7"/>
      <c r="G251" s="8"/>
      <c r="H251" s="13"/>
      <c r="I251" s="65"/>
    </row>
    <row r="252" spans="1:9" s="1" customFormat="1">
      <c r="A252" s="19">
        <v>250</v>
      </c>
      <c r="B252" s="3">
        <v>45699</v>
      </c>
      <c r="C252" s="5" t="s">
        <v>363</v>
      </c>
      <c r="D252" s="5" t="s">
        <v>287</v>
      </c>
      <c r="E252" s="45">
        <v>101845.08</v>
      </c>
      <c r="F252" s="7"/>
      <c r="G252" s="8"/>
      <c r="H252" s="4"/>
      <c r="I252" s="66"/>
    </row>
    <row r="253" spans="1:9" s="1" customFormat="1">
      <c r="A253" s="19">
        <v>251</v>
      </c>
      <c r="B253" s="3">
        <v>45699</v>
      </c>
      <c r="C253" s="5" t="s">
        <v>364</v>
      </c>
      <c r="D253" s="5" t="s">
        <v>287</v>
      </c>
      <c r="E253" s="45">
        <v>4020.87</v>
      </c>
      <c r="F253" s="7"/>
      <c r="G253" s="8"/>
      <c r="H253" s="4"/>
      <c r="I253" s="66"/>
    </row>
    <row r="254" spans="1:9">
      <c r="A254" s="19">
        <v>252</v>
      </c>
      <c r="B254" s="3">
        <v>45699</v>
      </c>
      <c r="C254" s="5" t="s">
        <v>365</v>
      </c>
      <c r="D254" s="5" t="s">
        <v>131</v>
      </c>
      <c r="E254" s="45">
        <v>35369.08</v>
      </c>
      <c r="F254" s="43"/>
      <c r="G254" s="8"/>
      <c r="H254" s="13"/>
      <c r="I254" s="65"/>
    </row>
    <row r="255" spans="1:9">
      <c r="A255" s="19">
        <v>253</v>
      </c>
      <c r="B255" s="3">
        <v>45699</v>
      </c>
      <c r="C255" s="5" t="s">
        <v>366</v>
      </c>
      <c r="D255" s="5" t="s">
        <v>317</v>
      </c>
      <c r="E255" s="45">
        <v>5000</v>
      </c>
      <c r="F255" s="7"/>
      <c r="G255" s="8"/>
      <c r="H255" s="13"/>
      <c r="I255" s="65"/>
    </row>
    <row r="256" spans="1:9">
      <c r="A256" s="19">
        <v>254</v>
      </c>
      <c r="B256" s="3">
        <v>45699</v>
      </c>
      <c r="C256" s="5" t="s">
        <v>367</v>
      </c>
      <c r="D256" s="5" t="s">
        <v>368</v>
      </c>
      <c r="E256" s="45">
        <v>1652</v>
      </c>
      <c r="F256" s="7"/>
      <c r="G256" s="8"/>
      <c r="H256" s="13"/>
      <c r="I256" s="65"/>
    </row>
    <row r="257" spans="1:9">
      <c r="A257" s="19">
        <v>255</v>
      </c>
      <c r="B257" s="3">
        <v>45699</v>
      </c>
      <c r="C257" s="5" t="s">
        <v>369</v>
      </c>
      <c r="D257" s="5" t="s">
        <v>370</v>
      </c>
      <c r="E257" s="45">
        <f>140+70+815+635</f>
        <v>1660</v>
      </c>
      <c r="F257" s="7"/>
      <c r="G257" s="8"/>
      <c r="H257" s="13"/>
      <c r="I257" s="65"/>
    </row>
    <row r="258" spans="1:9">
      <c r="A258" s="19">
        <v>256</v>
      </c>
      <c r="B258" s="3">
        <v>45699</v>
      </c>
      <c r="C258" s="5" t="s">
        <v>371</v>
      </c>
      <c r="D258" s="5" t="s">
        <v>372</v>
      </c>
      <c r="E258" s="45">
        <v>2537</v>
      </c>
      <c r="F258" s="7">
        <v>400</v>
      </c>
      <c r="G258" s="8">
        <f>E258-F258</f>
        <v>2137</v>
      </c>
      <c r="H258" s="13"/>
      <c r="I258" s="65"/>
    </row>
    <row r="259" spans="1:9">
      <c r="A259" s="19">
        <v>257</v>
      </c>
      <c r="B259" s="3">
        <v>45699</v>
      </c>
      <c r="C259" s="5" t="s">
        <v>373</v>
      </c>
      <c r="D259" s="5" t="s">
        <v>115</v>
      </c>
      <c r="E259" s="45">
        <v>3172</v>
      </c>
      <c r="F259" s="7">
        <v>500</v>
      </c>
      <c r="G259" s="8">
        <v>2672</v>
      </c>
      <c r="H259" s="13"/>
      <c r="I259" s="65"/>
    </row>
    <row r="260" spans="1:9">
      <c r="A260" s="19">
        <v>258</v>
      </c>
      <c r="B260" s="3">
        <v>45699</v>
      </c>
      <c r="C260" s="5" t="s">
        <v>374</v>
      </c>
      <c r="D260" s="5" t="s">
        <v>169</v>
      </c>
      <c r="E260" s="45">
        <v>3806.4</v>
      </c>
      <c r="F260" s="7">
        <v>600</v>
      </c>
      <c r="G260" s="8">
        <v>3206.4</v>
      </c>
      <c r="H260" s="13"/>
      <c r="I260" s="65"/>
    </row>
    <row r="261" spans="1:9">
      <c r="A261" s="19">
        <v>259</v>
      </c>
      <c r="B261" s="3">
        <v>45699</v>
      </c>
      <c r="C261" s="5" t="s">
        <v>375</v>
      </c>
      <c r="D261" s="5" t="s">
        <v>376</v>
      </c>
      <c r="E261" s="24">
        <v>3806.4</v>
      </c>
      <c r="F261" s="7">
        <v>600</v>
      </c>
      <c r="G261" s="8">
        <v>3206.4</v>
      </c>
      <c r="H261" s="13"/>
      <c r="I261" s="65"/>
    </row>
    <row r="262" spans="1:9">
      <c r="A262" s="19">
        <v>260</v>
      </c>
      <c r="B262" s="3">
        <v>45699</v>
      </c>
      <c r="C262" s="5" t="s">
        <v>377</v>
      </c>
      <c r="D262" s="5" t="s">
        <v>378</v>
      </c>
      <c r="E262" s="24">
        <v>7830.73</v>
      </c>
      <c r="F262" s="7"/>
      <c r="G262" s="8"/>
      <c r="H262" s="13"/>
      <c r="I262" s="65"/>
    </row>
    <row r="263" spans="1:9">
      <c r="A263" s="19">
        <v>261</v>
      </c>
      <c r="B263" s="3">
        <v>45699</v>
      </c>
      <c r="C263" s="5" t="s">
        <v>379</v>
      </c>
      <c r="D263" s="5" t="s">
        <v>380</v>
      </c>
      <c r="E263" s="8">
        <v>1744</v>
      </c>
      <c r="F263" s="7"/>
      <c r="G263" s="8"/>
      <c r="H263" s="13"/>
      <c r="I263" s="65"/>
    </row>
    <row r="264" spans="1:9">
      <c r="A264" s="19">
        <v>262</v>
      </c>
      <c r="B264" s="3">
        <v>45699</v>
      </c>
      <c r="C264" s="5" t="s">
        <v>381</v>
      </c>
      <c r="D264" s="5" t="s">
        <v>382</v>
      </c>
      <c r="E264" s="8">
        <f>162.95+19.77</f>
        <v>182.72</v>
      </c>
      <c r="F264" s="7"/>
      <c r="G264" s="8"/>
      <c r="H264" s="13"/>
      <c r="I264" s="65"/>
    </row>
    <row r="265" spans="1:9">
      <c r="A265" s="19">
        <v>263</v>
      </c>
      <c r="B265" s="3">
        <v>45699</v>
      </c>
      <c r="C265" s="5" t="s">
        <v>383</v>
      </c>
      <c r="D265" s="5" t="s">
        <v>139</v>
      </c>
      <c r="E265" s="8">
        <v>10000</v>
      </c>
      <c r="F265" s="7"/>
      <c r="G265" s="8"/>
      <c r="H265" s="13"/>
      <c r="I265" s="65"/>
    </row>
    <row r="266" spans="1:9">
      <c r="A266" s="19">
        <v>264</v>
      </c>
      <c r="B266" s="3">
        <v>45699</v>
      </c>
      <c r="C266" s="47" t="s">
        <v>384</v>
      </c>
      <c r="D266" s="47" t="s">
        <v>385</v>
      </c>
      <c r="E266" s="48">
        <v>230.59</v>
      </c>
      <c r="F266" s="89"/>
      <c r="G266" s="89"/>
      <c r="H266" s="13"/>
      <c r="I266" s="65"/>
    </row>
    <row r="267" spans="1:9">
      <c r="A267" s="19">
        <v>265</v>
      </c>
      <c r="B267" s="3">
        <v>45699</v>
      </c>
      <c r="C267" s="49" t="s">
        <v>386</v>
      </c>
      <c r="D267" s="49" t="s">
        <v>387</v>
      </c>
      <c r="E267" s="50">
        <v>117.33</v>
      </c>
      <c r="F267" s="13"/>
      <c r="G267" s="13"/>
      <c r="H267" s="13"/>
      <c r="I267" s="65"/>
    </row>
    <row r="268" spans="1:9">
      <c r="A268" s="19">
        <v>266</v>
      </c>
      <c r="B268" s="3">
        <v>45700</v>
      </c>
      <c r="C268" s="5" t="s">
        <v>388</v>
      </c>
      <c r="D268" s="5" t="s">
        <v>389</v>
      </c>
      <c r="E268" s="10">
        <v>800</v>
      </c>
      <c r="F268" s="13"/>
      <c r="G268" s="13"/>
      <c r="H268" s="13"/>
      <c r="I268" s="65"/>
    </row>
    <row r="269" spans="1:9">
      <c r="A269" s="19">
        <v>267</v>
      </c>
      <c r="B269" s="3">
        <v>45700</v>
      </c>
      <c r="C269" s="5" t="s">
        <v>390</v>
      </c>
      <c r="D269" s="5" t="s">
        <v>389</v>
      </c>
      <c r="E269" s="10">
        <v>80</v>
      </c>
      <c r="F269" s="13"/>
      <c r="G269" s="77"/>
      <c r="H269" s="13"/>
      <c r="I269" s="65"/>
    </row>
    <row r="270" spans="1:9">
      <c r="A270" s="19">
        <v>268</v>
      </c>
      <c r="B270" s="3">
        <v>45701</v>
      </c>
      <c r="C270" s="5" t="s">
        <v>391</v>
      </c>
      <c r="D270" s="5" t="s">
        <v>10</v>
      </c>
      <c r="E270" s="23">
        <v>15406.1</v>
      </c>
      <c r="F270" s="13"/>
      <c r="G270" s="77"/>
      <c r="H270" s="13"/>
      <c r="I270" s="65"/>
    </row>
    <row r="271" spans="1:9">
      <c r="A271" s="19">
        <v>269</v>
      </c>
      <c r="B271" s="3">
        <v>45701</v>
      </c>
      <c r="C271" s="5" t="s">
        <v>392</v>
      </c>
      <c r="D271" s="5" t="s">
        <v>10</v>
      </c>
      <c r="E271" s="8">
        <v>16894.12</v>
      </c>
      <c r="F271" s="13"/>
      <c r="G271" s="77"/>
      <c r="H271" s="13"/>
      <c r="I271" s="65"/>
    </row>
    <row r="272" spans="1:9">
      <c r="A272" s="19">
        <v>270</v>
      </c>
      <c r="B272" s="3">
        <v>45701</v>
      </c>
      <c r="C272" s="5" t="s">
        <v>393</v>
      </c>
      <c r="D272" s="5" t="s">
        <v>10</v>
      </c>
      <c r="E272" s="8">
        <v>13785.12</v>
      </c>
      <c r="F272" s="13"/>
      <c r="G272" s="77"/>
      <c r="H272" s="13"/>
      <c r="I272" s="65"/>
    </row>
    <row r="273" spans="1:1617">
      <c r="A273" s="19">
        <v>271</v>
      </c>
      <c r="B273" s="3">
        <v>45701</v>
      </c>
      <c r="C273" s="28" t="s">
        <v>394</v>
      </c>
      <c r="D273" s="28" t="s">
        <v>10</v>
      </c>
      <c r="E273" s="10">
        <v>27451.439999999999</v>
      </c>
      <c r="F273" s="13"/>
      <c r="G273" s="77"/>
      <c r="H273" s="13"/>
      <c r="I273" s="65"/>
    </row>
    <row r="274" spans="1:1617">
      <c r="A274" s="19">
        <v>272</v>
      </c>
      <c r="B274" s="3">
        <v>45701</v>
      </c>
      <c r="C274" s="5" t="s">
        <v>395</v>
      </c>
      <c r="D274" s="5" t="s">
        <v>10</v>
      </c>
      <c r="E274" s="9">
        <v>53335.45</v>
      </c>
      <c r="F274" s="13"/>
      <c r="G274" s="77"/>
      <c r="H274" s="13"/>
      <c r="I274" s="65"/>
    </row>
    <row r="275" spans="1:1617">
      <c r="A275" s="19">
        <v>273</v>
      </c>
      <c r="B275" s="3">
        <v>45701</v>
      </c>
      <c r="C275" s="5" t="s">
        <v>396</v>
      </c>
      <c r="D275" s="11" t="s">
        <v>10</v>
      </c>
      <c r="E275" s="9">
        <v>1742.61</v>
      </c>
      <c r="F275" s="13"/>
      <c r="G275" s="77"/>
      <c r="H275" s="13"/>
      <c r="I275" s="65"/>
    </row>
    <row r="276" spans="1:1617" s="4" customFormat="1">
      <c r="A276" s="19">
        <v>274</v>
      </c>
      <c r="B276" s="3">
        <v>45701</v>
      </c>
      <c r="C276" s="5" t="s">
        <v>397</v>
      </c>
      <c r="D276" s="5" t="s">
        <v>10</v>
      </c>
      <c r="E276" s="9">
        <v>1691.42</v>
      </c>
      <c r="G276" s="80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66"/>
      <c r="IC276" s="66"/>
      <c r="ID276" s="66"/>
      <c r="IE276" s="66"/>
      <c r="IF276" s="66"/>
      <c r="IG276" s="66"/>
      <c r="IH276" s="66"/>
      <c r="II276" s="66"/>
      <c r="IJ276" s="66"/>
      <c r="IK276" s="66"/>
      <c r="IL276" s="66"/>
      <c r="IM276" s="66"/>
      <c r="IN276" s="66"/>
      <c r="IO276" s="66"/>
      <c r="IP276" s="66"/>
      <c r="IQ276" s="66"/>
      <c r="IR276" s="66"/>
      <c r="IS276" s="66"/>
      <c r="IT276" s="66"/>
      <c r="IU276" s="66"/>
      <c r="IV276" s="66"/>
      <c r="IW276" s="66"/>
      <c r="IX276" s="66"/>
      <c r="IY276" s="66"/>
      <c r="IZ276" s="66"/>
      <c r="JA276" s="66"/>
      <c r="JB276" s="66"/>
      <c r="JC276" s="66"/>
      <c r="JD276" s="66"/>
      <c r="JE276" s="66"/>
      <c r="JF276" s="66"/>
      <c r="JG276" s="66"/>
      <c r="JH276" s="66"/>
      <c r="JI276" s="66"/>
      <c r="JJ276" s="66"/>
      <c r="JK276" s="66"/>
      <c r="JL276" s="66"/>
      <c r="JM276" s="66"/>
      <c r="JN276" s="66"/>
      <c r="JO276" s="66"/>
      <c r="JP276" s="66"/>
      <c r="JQ276" s="66"/>
      <c r="JR276" s="66"/>
      <c r="JS276" s="66"/>
      <c r="JT276" s="66"/>
      <c r="JU276" s="66"/>
      <c r="JV276" s="66"/>
      <c r="JW276" s="66"/>
      <c r="JX276" s="66"/>
      <c r="JY276" s="66"/>
      <c r="JZ276" s="66"/>
      <c r="KA276" s="66"/>
      <c r="KB276" s="66"/>
      <c r="KC276" s="66"/>
      <c r="KD276" s="66"/>
      <c r="KE276" s="66"/>
      <c r="KF276" s="66"/>
      <c r="KG276" s="66"/>
      <c r="KH276" s="66"/>
      <c r="KI276" s="66"/>
      <c r="KJ276" s="66"/>
      <c r="KK276" s="66"/>
      <c r="KL276" s="66"/>
      <c r="KM276" s="66"/>
      <c r="KN276" s="66"/>
      <c r="KO276" s="66"/>
      <c r="KP276" s="66"/>
      <c r="KQ276" s="66"/>
      <c r="KR276" s="66"/>
      <c r="KS276" s="66"/>
      <c r="KT276" s="66"/>
      <c r="KU276" s="66"/>
      <c r="KV276" s="66"/>
      <c r="KW276" s="66"/>
      <c r="KX276" s="66"/>
      <c r="KY276" s="66"/>
      <c r="KZ276" s="66"/>
      <c r="LA276" s="66"/>
      <c r="LB276" s="66"/>
      <c r="LC276" s="66"/>
      <c r="LD276" s="66"/>
      <c r="LE276" s="66"/>
      <c r="LF276" s="66"/>
      <c r="LG276" s="66"/>
      <c r="LH276" s="66"/>
      <c r="LI276" s="66"/>
      <c r="LJ276" s="66"/>
      <c r="LK276" s="66"/>
      <c r="LL276" s="66"/>
      <c r="LM276" s="66"/>
      <c r="LN276" s="66"/>
      <c r="LO276" s="66"/>
      <c r="LP276" s="66"/>
      <c r="LQ276" s="66"/>
      <c r="LR276" s="66"/>
      <c r="LS276" s="66"/>
      <c r="LT276" s="66"/>
      <c r="LU276" s="66"/>
      <c r="LV276" s="66"/>
      <c r="LW276" s="66"/>
      <c r="LX276" s="66"/>
      <c r="LY276" s="66"/>
      <c r="LZ276" s="66"/>
      <c r="MA276" s="66"/>
      <c r="MB276" s="66"/>
      <c r="MC276" s="66"/>
      <c r="MD276" s="66"/>
      <c r="ME276" s="66"/>
      <c r="MF276" s="66"/>
      <c r="MG276" s="66"/>
      <c r="MH276" s="66"/>
      <c r="MI276" s="66"/>
      <c r="MJ276" s="66"/>
      <c r="MK276" s="66"/>
      <c r="ML276" s="66"/>
      <c r="MM276" s="66"/>
      <c r="MN276" s="66"/>
      <c r="MO276" s="66"/>
      <c r="MP276" s="66"/>
      <c r="MQ276" s="66"/>
      <c r="MR276" s="66"/>
      <c r="MS276" s="66"/>
      <c r="MT276" s="66"/>
      <c r="MU276" s="66"/>
      <c r="MV276" s="66"/>
      <c r="MW276" s="66"/>
      <c r="MX276" s="66"/>
      <c r="MY276" s="66"/>
      <c r="MZ276" s="66"/>
      <c r="NA276" s="66"/>
      <c r="NB276" s="66"/>
      <c r="NC276" s="66"/>
      <c r="ND276" s="66"/>
      <c r="NE276" s="66"/>
      <c r="NF276" s="66"/>
      <c r="NG276" s="66"/>
      <c r="NH276" s="66"/>
      <c r="NI276" s="66"/>
      <c r="NJ276" s="66"/>
      <c r="NK276" s="66"/>
      <c r="NL276" s="66"/>
      <c r="NM276" s="66"/>
      <c r="NN276" s="66"/>
      <c r="NO276" s="66"/>
      <c r="NP276" s="66"/>
      <c r="NQ276" s="66"/>
      <c r="NR276" s="66"/>
      <c r="NS276" s="66"/>
      <c r="NT276" s="66"/>
      <c r="NU276" s="66"/>
      <c r="NV276" s="66"/>
      <c r="NW276" s="66"/>
      <c r="NX276" s="66"/>
      <c r="NY276" s="66"/>
      <c r="NZ276" s="66"/>
      <c r="OA276" s="66"/>
      <c r="OB276" s="66"/>
      <c r="OC276" s="66"/>
      <c r="OD276" s="66"/>
      <c r="OE276" s="66"/>
      <c r="OF276" s="66"/>
      <c r="OG276" s="66"/>
      <c r="OH276" s="66"/>
      <c r="OI276" s="66"/>
      <c r="OJ276" s="66"/>
      <c r="OK276" s="66"/>
      <c r="OL276" s="66"/>
      <c r="OM276" s="66"/>
      <c r="ON276" s="66"/>
      <c r="OO276" s="66"/>
      <c r="OP276" s="66"/>
      <c r="OQ276" s="66"/>
      <c r="OR276" s="66"/>
      <c r="OS276" s="66"/>
      <c r="OT276" s="66"/>
      <c r="OU276" s="66"/>
      <c r="OV276" s="66"/>
      <c r="OW276" s="66"/>
      <c r="OX276" s="66"/>
      <c r="OY276" s="66"/>
      <c r="OZ276" s="66"/>
      <c r="PA276" s="66"/>
      <c r="PB276" s="66"/>
      <c r="PC276" s="66"/>
      <c r="PD276" s="66"/>
      <c r="PE276" s="66"/>
      <c r="PF276" s="66"/>
      <c r="PG276" s="66"/>
      <c r="PH276" s="66"/>
      <c r="PI276" s="66"/>
      <c r="PJ276" s="66"/>
      <c r="PK276" s="66"/>
      <c r="PL276" s="66"/>
      <c r="PM276" s="66"/>
      <c r="PN276" s="66"/>
      <c r="PO276" s="66"/>
      <c r="PP276" s="66"/>
      <c r="PQ276" s="66"/>
      <c r="PR276" s="66"/>
      <c r="PS276" s="66"/>
      <c r="PT276" s="66"/>
      <c r="PU276" s="66"/>
      <c r="PV276" s="66"/>
      <c r="PW276" s="66"/>
      <c r="PX276" s="66"/>
      <c r="PY276" s="66"/>
      <c r="PZ276" s="66"/>
      <c r="QA276" s="66"/>
      <c r="QB276" s="66"/>
      <c r="QC276" s="66"/>
      <c r="QD276" s="66"/>
      <c r="QE276" s="66"/>
      <c r="QF276" s="66"/>
      <c r="QG276" s="66"/>
      <c r="QH276" s="66"/>
      <c r="QI276" s="66"/>
      <c r="QJ276" s="66"/>
      <c r="QK276" s="66"/>
      <c r="QL276" s="66"/>
      <c r="QM276" s="66"/>
      <c r="QN276" s="66"/>
      <c r="QO276" s="66"/>
      <c r="QP276" s="66"/>
      <c r="QQ276" s="66"/>
      <c r="QR276" s="66"/>
      <c r="QS276" s="66"/>
      <c r="QT276" s="66"/>
      <c r="QU276" s="66"/>
      <c r="QV276" s="66"/>
      <c r="QW276" s="66"/>
      <c r="QX276" s="66"/>
      <c r="QY276" s="66"/>
      <c r="QZ276" s="66"/>
      <c r="RA276" s="66"/>
      <c r="RB276" s="66"/>
      <c r="RC276" s="66"/>
      <c r="RD276" s="66"/>
      <c r="RE276" s="66"/>
      <c r="RF276" s="66"/>
      <c r="RG276" s="66"/>
      <c r="RH276" s="66"/>
      <c r="RI276" s="66"/>
      <c r="RJ276" s="66"/>
      <c r="RK276" s="66"/>
      <c r="RL276" s="66"/>
      <c r="RM276" s="66"/>
      <c r="RN276" s="66"/>
      <c r="RO276" s="66"/>
      <c r="RP276" s="66"/>
      <c r="RQ276" s="66"/>
      <c r="RR276" s="66"/>
      <c r="RS276" s="66"/>
      <c r="RT276" s="66"/>
      <c r="RU276" s="66"/>
      <c r="RV276" s="66"/>
      <c r="RW276" s="66"/>
      <c r="RX276" s="66"/>
      <c r="RY276" s="66"/>
      <c r="RZ276" s="66"/>
      <c r="SA276" s="66"/>
      <c r="SB276" s="66"/>
      <c r="SC276" s="66"/>
      <c r="SD276" s="66"/>
      <c r="SE276" s="66"/>
      <c r="SF276" s="66"/>
      <c r="SG276" s="66"/>
      <c r="SH276" s="66"/>
      <c r="SI276" s="66"/>
      <c r="SJ276" s="66"/>
      <c r="SK276" s="66"/>
      <c r="SL276" s="66"/>
      <c r="SM276" s="66"/>
      <c r="SN276" s="66"/>
      <c r="SO276" s="66"/>
      <c r="SP276" s="66"/>
      <c r="SQ276" s="66"/>
      <c r="SR276" s="66"/>
      <c r="SS276" s="66"/>
      <c r="ST276" s="66"/>
      <c r="SU276" s="66"/>
      <c r="SV276" s="66"/>
      <c r="SW276" s="66"/>
      <c r="SX276" s="66"/>
      <c r="SY276" s="66"/>
      <c r="SZ276" s="66"/>
      <c r="TA276" s="66"/>
      <c r="TB276" s="66"/>
      <c r="TC276" s="66"/>
      <c r="TD276" s="66"/>
      <c r="TE276" s="66"/>
      <c r="TF276" s="66"/>
      <c r="TG276" s="66"/>
      <c r="TH276" s="66"/>
      <c r="TI276" s="66"/>
      <c r="TJ276" s="66"/>
      <c r="TK276" s="66"/>
      <c r="TL276" s="66"/>
      <c r="TM276" s="66"/>
      <c r="TN276" s="66"/>
      <c r="TO276" s="66"/>
      <c r="TP276" s="66"/>
      <c r="TQ276" s="66"/>
      <c r="TR276" s="66"/>
      <c r="TS276" s="66"/>
      <c r="TT276" s="66"/>
      <c r="TU276" s="66"/>
      <c r="TV276" s="66"/>
      <c r="TW276" s="66"/>
      <c r="TX276" s="66"/>
      <c r="TY276" s="66"/>
      <c r="TZ276" s="66"/>
      <c r="UA276" s="66"/>
      <c r="UB276" s="66"/>
      <c r="UC276" s="66"/>
      <c r="UD276" s="66"/>
      <c r="UE276" s="66"/>
      <c r="UF276" s="66"/>
      <c r="UG276" s="66"/>
      <c r="UH276" s="66"/>
      <c r="UI276" s="66"/>
      <c r="UJ276" s="66"/>
      <c r="UK276" s="66"/>
      <c r="UL276" s="66"/>
      <c r="UM276" s="66"/>
      <c r="UN276" s="66"/>
      <c r="UO276" s="66"/>
      <c r="UP276" s="66"/>
      <c r="UQ276" s="66"/>
      <c r="UR276" s="66"/>
      <c r="US276" s="66"/>
      <c r="UT276" s="66"/>
      <c r="UU276" s="66"/>
      <c r="UV276" s="66"/>
      <c r="UW276" s="66"/>
      <c r="UX276" s="66"/>
      <c r="UY276" s="66"/>
      <c r="UZ276" s="66"/>
      <c r="VA276" s="66"/>
      <c r="VB276" s="66"/>
      <c r="VC276" s="66"/>
      <c r="VD276" s="66"/>
      <c r="VE276" s="66"/>
      <c r="VF276" s="66"/>
      <c r="VG276" s="66"/>
      <c r="VH276" s="66"/>
      <c r="VI276" s="66"/>
      <c r="VJ276" s="66"/>
      <c r="VK276" s="66"/>
      <c r="VL276" s="66"/>
      <c r="VM276" s="66"/>
      <c r="VN276" s="66"/>
      <c r="VO276" s="66"/>
      <c r="VP276" s="66"/>
      <c r="VQ276" s="66"/>
      <c r="VR276" s="66"/>
      <c r="VS276" s="66"/>
      <c r="VT276" s="66"/>
      <c r="VU276" s="66"/>
      <c r="VV276" s="66"/>
      <c r="VW276" s="66"/>
      <c r="VX276" s="66"/>
      <c r="VY276" s="66"/>
      <c r="VZ276" s="66"/>
      <c r="WA276" s="66"/>
      <c r="WB276" s="66"/>
      <c r="WC276" s="66"/>
      <c r="WD276" s="66"/>
      <c r="WE276" s="66"/>
      <c r="WF276" s="66"/>
      <c r="WG276" s="66"/>
      <c r="WH276" s="66"/>
      <c r="WI276" s="66"/>
      <c r="WJ276" s="66"/>
      <c r="WK276" s="66"/>
      <c r="WL276" s="66"/>
      <c r="WM276" s="66"/>
      <c r="WN276" s="66"/>
      <c r="WO276" s="66"/>
      <c r="WP276" s="66"/>
      <c r="WQ276" s="66"/>
      <c r="WR276" s="66"/>
      <c r="WS276" s="66"/>
      <c r="WT276" s="66"/>
      <c r="WU276" s="66"/>
      <c r="WV276" s="66"/>
      <c r="WW276" s="66"/>
      <c r="WX276" s="66"/>
      <c r="WY276" s="66"/>
      <c r="WZ276" s="66"/>
      <c r="XA276" s="66"/>
      <c r="XB276" s="66"/>
      <c r="XC276" s="66"/>
      <c r="XD276" s="66"/>
      <c r="XE276" s="66"/>
      <c r="XF276" s="66"/>
      <c r="XG276" s="66"/>
      <c r="XH276" s="66"/>
      <c r="XI276" s="66"/>
      <c r="XJ276" s="66"/>
      <c r="XK276" s="66"/>
      <c r="XL276" s="66"/>
      <c r="XM276" s="66"/>
      <c r="XN276" s="66"/>
      <c r="XO276" s="66"/>
      <c r="XP276" s="66"/>
      <c r="XQ276" s="66"/>
      <c r="XR276" s="66"/>
      <c r="XS276" s="66"/>
      <c r="XT276" s="66"/>
      <c r="XU276" s="66"/>
      <c r="XV276" s="66"/>
      <c r="XW276" s="66"/>
      <c r="XX276" s="66"/>
      <c r="XY276" s="66"/>
      <c r="XZ276" s="66"/>
      <c r="YA276" s="66"/>
      <c r="YB276" s="66"/>
      <c r="YC276" s="66"/>
      <c r="YD276" s="66"/>
      <c r="YE276" s="66"/>
      <c r="YF276" s="66"/>
      <c r="YG276" s="66"/>
      <c r="YH276" s="66"/>
      <c r="YI276" s="66"/>
      <c r="YJ276" s="66"/>
      <c r="YK276" s="66"/>
      <c r="YL276" s="66"/>
      <c r="YM276" s="66"/>
      <c r="YN276" s="66"/>
      <c r="YO276" s="66"/>
      <c r="YP276" s="66"/>
      <c r="YQ276" s="66"/>
      <c r="YR276" s="66"/>
      <c r="YS276" s="66"/>
      <c r="YT276" s="66"/>
      <c r="YU276" s="66"/>
      <c r="YV276" s="66"/>
      <c r="YW276" s="66"/>
      <c r="YX276" s="66"/>
      <c r="YY276" s="66"/>
      <c r="YZ276" s="66"/>
      <c r="ZA276" s="66"/>
      <c r="ZB276" s="66"/>
      <c r="ZC276" s="66"/>
      <c r="ZD276" s="66"/>
      <c r="ZE276" s="66"/>
      <c r="ZF276" s="66"/>
      <c r="ZG276" s="66"/>
      <c r="ZH276" s="66"/>
      <c r="ZI276" s="66"/>
      <c r="ZJ276" s="66"/>
      <c r="ZK276" s="66"/>
      <c r="ZL276" s="66"/>
      <c r="ZM276" s="66"/>
      <c r="ZN276" s="66"/>
      <c r="ZO276" s="66"/>
      <c r="ZP276" s="66"/>
      <c r="ZQ276" s="66"/>
      <c r="ZR276" s="66"/>
      <c r="ZS276" s="66"/>
      <c r="ZT276" s="66"/>
      <c r="ZU276" s="66"/>
      <c r="ZV276" s="66"/>
      <c r="ZW276" s="66"/>
      <c r="ZX276" s="66"/>
      <c r="ZY276" s="66"/>
      <c r="ZZ276" s="66"/>
      <c r="AAA276" s="66"/>
      <c r="AAB276" s="66"/>
      <c r="AAC276" s="66"/>
      <c r="AAD276" s="66"/>
      <c r="AAE276" s="66"/>
      <c r="AAF276" s="66"/>
      <c r="AAG276" s="66"/>
      <c r="AAH276" s="66"/>
      <c r="AAI276" s="66"/>
      <c r="AAJ276" s="66"/>
      <c r="AAK276" s="66"/>
      <c r="AAL276" s="66"/>
      <c r="AAM276" s="66"/>
      <c r="AAN276" s="66"/>
      <c r="AAO276" s="66"/>
      <c r="AAP276" s="66"/>
      <c r="AAQ276" s="66"/>
      <c r="AAR276" s="66"/>
      <c r="AAS276" s="66"/>
      <c r="AAT276" s="66"/>
      <c r="AAU276" s="66"/>
      <c r="AAV276" s="66"/>
      <c r="AAW276" s="66"/>
      <c r="AAX276" s="66"/>
      <c r="AAY276" s="66"/>
      <c r="AAZ276" s="66"/>
      <c r="ABA276" s="66"/>
      <c r="ABB276" s="66"/>
      <c r="ABC276" s="66"/>
      <c r="ABD276" s="66"/>
      <c r="ABE276" s="66"/>
      <c r="ABF276" s="66"/>
      <c r="ABG276" s="66"/>
      <c r="ABH276" s="66"/>
      <c r="ABI276" s="66"/>
      <c r="ABJ276" s="66"/>
      <c r="ABK276" s="66"/>
      <c r="ABL276" s="66"/>
      <c r="ABM276" s="66"/>
      <c r="ABN276" s="66"/>
      <c r="ABO276" s="66"/>
      <c r="ABP276" s="66"/>
      <c r="ABQ276" s="66"/>
      <c r="ABR276" s="66"/>
      <c r="ABS276" s="66"/>
      <c r="ABT276" s="66"/>
      <c r="ABU276" s="66"/>
      <c r="ABV276" s="66"/>
      <c r="ABW276" s="66"/>
      <c r="ABX276" s="66"/>
      <c r="ABY276" s="66"/>
      <c r="ABZ276" s="66"/>
      <c r="ACA276" s="66"/>
      <c r="ACB276" s="66"/>
      <c r="ACC276" s="66"/>
      <c r="ACD276" s="66"/>
      <c r="ACE276" s="66"/>
      <c r="ACF276" s="66"/>
      <c r="ACG276" s="66"/>
      <c r="ACH276" s="66"/>
      <c r="ACI276" s="66"/>
      <c r="ACJ276" s="66"/>
      <c r="ACK276" s="66"/>
      <c r="ACL276" s="66"/>
      <c r="ACM276" s="66"/>
      <c r="ACN276" s="66"/>
      <c r="ACO276" s="66"/>
      <c r="ACP276" s="66"/>
      <c r="ACQ276" s="66"/>
      <c r="ACR276" s="66"/>
      <c r="ACS276" s="66"/>
      <c r="ACT276" s="66"/>
      <c r="ACU276" s="66"/>
      <c r="ACV276" s="66"/>
      <c r="ACW276" s="66"/>
      <c r="ACX276" s="66"/>
      <c r="ACY276" s="66"/>
      <c r="ACZ276" s="66"/>
      <c r="ADA276" s="66"/>
      <c r="ADB276" s="66"/>
      <c r="ADC276" s="66"/>
      <c r="ADD276" s="66"/>
      <c r="ADE276" s="66"/>
      <c r="ADF276" s="66"/>
      <c r="ADG276" s="66"/>
      <c r="ADH276" s="66"/>
      <c r="ADI276" s="66"/>
      <c r="ADJ276" s="66"/>
      <c r="ADK276" s="66"/>
      <c r="ADL276" s="66"/>
      <c r="ADM276" s="66"/>
      <c r="ADN276" s="66"/>
      <c r="ADO276" s="66"/>
      <c r="ADP276" s="66"/>
      <c r="ADQ276" s="66"/>
      <c r="ADR276" s="66"/>
      <c r="ADS276" s="66"/>
      <c r="ADT276" s="66"/>
      <c r="ADU276" s="66"/>
      <c r="ADV276" s="66"/>
      <c r="ADW276" s="66"/>
      <c r="ADX276" s="66"/>
      <c r="ADY276" s="66"/>
      <c r="ADZ276" s="66"/>
      <c r="AEA276" s="66"/>
      <c r="AEB276" s="66"/>
      <c r="AEC276" s="66"/>
      <c r="AED276" s="66"/>
      <c r="AEE276" s="66"/>
      <c r="AEF276" s="66"/>
      <c r="AEG276" s="66"/>
      <c r="AEH276" s="66"/>
      <c r="AEI276" s="66"/>
      <c r="AEJ276" s="66"/>
      <c r="AEK276" s="66"/>
      <c r="AEL276" s="66"/>
      <c r="AEM276" s="66"/>
      <c r="AEN276" s="66"/>
      <c r="AEO276" s="66"/>
      <c r="AEP276" s="66"/>
      <c r="AEQ276" s="66"/>
      <c r="AER276" s="66"/>
      <c r="AES276" s="66"/>
      <c r="AET276" s="66"/>
      <c r="AEU276" s="66"/>
      <c r="AEV276" s="66"/>
      <c r="AEW276" s="66"/>
      <c r="AEX276" s="66"/>
      <c r="AEY276" s="66"/>
      <c r="AEZ276" s="66"/>
      <c r="AFA276" s="66"/>
      <c r="AFB276" s="66"/>
      <c r="AFC276" s="66"/>
      <c r="AFD276" s="66"/>
      <c r="AFE276" s="66"/>
      <c r="AFF276" s="66"/>
      <c r="AFG276" s="66"/>
      <c r="AFH276" s="66"/>
      <c r="AFI276" s="66"/>
      <c r="AFJ276" s="66"/>
      <c r="AFK276" s="66"/>
      <c r="AFL276" s="66"/>
      <c r="AFM276" s="66"/>
      <c r="AFN276" s="66"/>
      <c r="AFO276" s="66"/>
      <c r="AFP276" s="66"/>
      <c r="AFQ276" s="66"/>
      <c r="AFR276" s="66"/>
      <c r="AFS276" s="66"/>
      <c r="AFT276" s="66"/>
      <c r="AFU276" s="66"/>
      <c r="AFV276" s="66"/>
      <c r="AFW276" s="66"/>
      <c r="AFX276" s="66"/>
      <c r="AFY276" s="66"/>
      <c r="AFZ276" s="66"/>
      <c r="AGA276" s="66"/>
      <c r="AGB276" s="66"/>
      <c r="AGC276" s="66"/>
      <c r="AGD276" s="66"/>
      <c r="AGE276" s="66"/>
      <c r="AGF276" s="66"/>
      <c r="AGG276" s="66"/>
      <c r="AGH276" s="66"/>
      <c r="AGI276" s="66"/>
      <c r="AGJ276" s="66"/>
      <c r="AGK276" s="66"/>
      <c r="AGL276" s="66"/>
      <c r="AGM276" s="66"/>
      <c r="AGN276" s="66"/>
      <c r="AGO276" s="66"/>
      <c r="AGP276" s="66"/>
      <c r="AGQ276" s="66"/>
      <c r="AGR276" s="66"/>
      <c r="AGS276" s="66"/>
      <c r="AGT276" s="66"/>
      <c r="AGU276" s="66"/>
      <c r="AGV276" s="66"/>
      <c r="AGW276" s="66"/>
      <c r="AGX276" s="66"/>
      <c r="AGY276" s="66"/>
      <c r="AGZ276" s="66"/>
      <c r="AHA276" s="66"/>
      <c r="AHB276" s="66"/>
      <c r="AHC276" s="66"/>
      <c r="AHD276" s="66"/>
      <c r="AHE276" s="66"/>
      <c r="AHF276" s="66"/>
      <c r="AHG276" s="66"/>
      <c r="AHH276" s="66"/>
      <c r="AHI276" s="66"/>
      <c r="AHJ276" s="66"/>
      <c r="AHK276" s="66"/>
      <c r="AHL276" s="66"/>
      <c r="AHM276" s="66"/>
      <c r="AHN276" s="66"/>
      <c r="AHO276" s="66"/>
      <c r="AHP276" s="66"/>
      <c r="AHQ276" s="66"/>
      <c r="AHR276" s="66"/>
      <c r="AHS276" s="66"/>
      <c r="AHT276" s="66"/>
      <c r="AHU276" s="66"/>
      <c r="AHV276" s="66"/>
      <c r="AHW276" s="66"/>
      <c r="AHX276" s="66"/>
      <c r="AHY276" s="66"/>
      <c r="AHZ276" s="66"/>
      <c r="AIA276" s="66"/>
      <c r="AIB276" s="66"/>
      <c r="AIC276" s="66"/>
      <c r="AID276" s="66"/>
      <c r="AIE276" s="66"/>
      <c r="AIF276" s="66"/>
      <c r="AIG276" s="66"/>
      <c r="AIH276" s="66"/>
      <c r="AII276" s="66"/>
      <c r="AIJ276" s="66"/>
      <c r="AIK276" s="66"/>
      <c r="AIL276" s="66"/>
      <c r="AIM276" s="66"/>
      <c r="AIN276" s="66"/>
      <c r="AIO276" s="66"/>
      <c r="AIP276" s="66"/>
      <c r="AIQ276" s="66"/>
      <c r="AIR276" s="66"/>
      <c r="AIS276" s="66"/>
      <c r="AIT276" s="66"/>
      <c r="AIU276" s="66"/>
      <c r="AIV276" s="66"/>
      <c r="AIW276" s="66"/>
      <c r="AIX276" s="66"/>
      <c r="AIY276" s="66"/>
      <c r="AIZ276" s="66"/>
      <c r="AJA276" s="66"/>
      <c r="AJB276" s="66"/>
      <c r="AJC276" s="66"/>
      <c r="AJD276" s="66"/>
      <c r="AJE276" s="66"/>
      <c r="AJF276" s="66"/>
      <c r="AJG276" s="66"/>
      <c r="AJH276" s="66"/>
      <c r="AJI276" s="66"/>
      <c r="AJJ276" s="66"/>
      <c r="AJK276" s="66"/>
      <c r="AJL276" s="66"/>
      <c r="AJM276" s="66"/>
      <c r="AJN276" s="66"/>
      <c r="AJO276" s="66"/>
      <c r="AJP276" s="66"/>
      <c r="AJQ276" s="66"/>
      <c r="AJR276" s="66"/>
      <c r="AJS276" s="66"/>
      <c r="AJT276" s="66"/>
      <c r="AJU276" s="66"/>
      <c r="AJV276" s="66"/>
      <c r="AJW276" s="66"/>
      <c r="AJX276" s="66"/>
      <c r="AJY276" s="66"/>
      <c r="AJZ276" s="66"/>
      <c r="AKA276" s="66"/>
      <c r="AKB276" s="66"/>
      <c r="AKC276" s="66"/>
      <c r="AKD276" s="66"/>
      <c r="AKE276" s="66"/>
      <c r="AKF276" s="66"/>
      <c r="AKG276" s="66"/>
      <c r="AKH276" s="66"/>
      <c r="AKI276" s="66"/>
      <c r="AKJ276" s="66"/>
      <c r="AKK276" s="66"/>
      <c r="AKL276" s="66"/>
      <c r="AKM276" s="66"/>
      <c r="AKN276" s="66"/>
      <c r="AKO276" s="66"/>
      <c r="AKP276" s="66"/>
      <c r="AKQ276" s="66"/>
      <c r="AKR276" s="66"/>
      <c r="AKS276" s="66"/>
      <c r="AKT276" s="66"/>
      <c r="AKU276" s="66"/>
      <c r="AKV276" s="66"/>
      <c r="AKW276" s="66"/>
      <c r="AKX276" s="66"/>
      <c r="AKY276" s="66"/>
      <c r="AKZ276" s="66"/>
      <c r="ALA276" s="66"/>
      <c r="ALB276" s="66"/>
      <c r="ALC276" s="66"/>
      <c r="ALD276" s="66"/>
      <c r="ALE276" s="66"/>
      <c r="ALF276" s="66"/>
      <c r="ALG276" s="66"/>
      <c r="ALH276" s="66"/>
      <c r="ALI276" s="66"/>
      <c r="ALJ276" s="66"/>
      <c r="ALK276" s="66"/>
      <c r="ALL276" s="66"/>
      <c r="ALM276" s="66"/>
      <c r="ALN276" s="66"/>
      <c r="ALO276" s="66"/>
      <c r="ALP276" s="66"/>
      <c r="ALQ276" s="66"/>
      <c r="ALR276" s="66"/>
      <c r="ALS276" s="66"/>
      <c r="ALT276" s="66"/>
      <c r="ALU276" s="66"/>
      <c r="ALV276" s="66"/>
      <c r="ALW276" s="66"/>
      <c r="ALX276" s="66"/>
      <c r="ALY276" s="66"/>
      <c r="ALZ276" s="66"/>
      <c r="AMA276" s="66"/>
      <c r="AMB276" s="66"/>
      <c r="AMC276" s="66"/>
      <c r="AMD276" s="66"/>
      <c r="AME276" s="66"/>
      <c r="AMF276" s="66"/>
      <c r="AMG276" s="66"/>
      <c r="AMH276" s="66"/>
      <c r="AMI276" s="66"/>
      <c r="AMJ276" s="66"/>
      <c r="AMK276" s="66"/>
      <c r="AML276" s="66"/>
      <c r="AMM276" s="66"/>
      <c r="AMN276" s="66"/>
      <c r="AMO276" s="66"/>
      <c r="AMP276" s="66"/>
      <c r="AMQ276" s="66"/>
      <c r="AMR276" s="66"/>
      <c r="AMS276" s="66"/>
      <c r="AMT276" s="66"/>
      <c r="AMU276" s="66"/>
      <c r="AMV276" s="66"/>
      <c r="AMW276" s="66"/>
      <c r="AMX276" s="66"/>
      <c r="AMY276" s="66"/>
      <c r="AMZ276" s="66"/>
      <c r="ANA276" s="66"/>
      <c r="ANB276" s="66"/>
      <c r="ANC276" s="66"/>
      <c r="AND276" s="66"/>
      <c r="ANE276" s="66"/>
      <c r="ANF276" s="66"/>
      <c r="ANG276" s="66"/>
      <c r="ANH276" s="66"/>
      <c r="ANI276" s="66"/>
      <c r="ANJ276" s="66"/>
      <c r="ANK276" s="66"/>
      <c r="ANL276" s="66"/>
      <c r="ANM276" s="66"/>
      <c r="ANN276" s="66"/>
      <c r="ANO276" s="66"/>
      <c r="ANP276" s="66"/>
      <c r="ANQ276" s="66"/>
      <c r="ANR276" s="66"/>
      <c r="ANS276" s="66"/>
      <c r="ANT276" s="66"/>
      <c r="ANU276" s="66"/>
      <c r="ANV276" s="66"/>
      <c r="ANW276" s="66"/>
      <c r="ANX276" s="66"/>
      <c r="ANY276" s="66"/>
      <c r="ANZ276" s="66"/>
      <c r="AOA276" s="66"/>
      <c r="AOB276" s="66"/>
      <c r="AOC276" s="66"/>
      <c r="AOD276" s="66"/>
      <c r="AOE276" s="66"/>
      <c r="AOF276" s="66"/>
      <c r="AOG276" s="66"/>
      <c r="AOH276" s="66"/>
      <c r="AOI276" s="66"/>
      <c r="AOJ276" s="66"/>
      <c r="AOK276" s="66"/>
      <c r="AOL276" s="66"/>
      <c r="AOM276" s="66"/>
      <c r="AON276" s="66"/>
      <c r="AOO276" s="66"/>
      <c r="AOP276" s="66"/>
      <c r="AOQ276" s="66"/>
      <c r="AOR276" s="66"/>
      <c r="AOS276" s="66"/>
      <c r="AOT276" s="66"/>
      <c r="AOU276" s="66"/>
      <c r="AOV276" s="66"/>
      <c r="AOW276" s="66"/>
      <c r="AOX276" s="66"/>
      <c r="AOY276" s="66"/>
      <c r="AOZ276" s="66"/>
      <c r="APA276" s="66"/>
      <c r="APB276" s="66"/>
      <c r="APC276" s="66"/>
      <c r="APD276" s="66"/>
      <c r="APE276" s="66"/>
      <c r="APF276" s="66"/>
      <c r="APG276" s="66"/>
      <c r="APH276" s="66"/>
      <c r="API276" s="66"/>
      <c r="APJ276" s="66"/>
      <c r="APK276" s="66"/>
      <c r="APL276" s="66"/>
      <c r="APM276" s="66"/>
      <c r="APN276" s="66"/>
      <c r="APO276" s="66"/>
      <c r="APP276" s="66"/>
      <c r="APQ276" s="66"/>
      <c r="APR276" s="66"/>
      <c r="APS276" s="66"/>
      <c r="APT276" s="66"/>
      <c r="APU276" s="66"/>
      <c r="APV276" s="66"/>
      <c r="APW276" s="66"/>
      <c r="APX276" s="66"/>
      <c r="APY276" s="66"/>
      <c r="APZ276" s="66"/>
      <c r="AQA276" s="66"/>
      <c r="AQB276" s="66"/>
      <c r="AQC276" s="66"/>
      <c r="AQD276" s="66"/>
      <c r="AQE276" s="66"/>
      <c r="AQF276" s="66"/>
      <c r="AQG276" s="66"/>
      <c r="AQH276" s="66"/>
      <c r="AQI276" s="66"/>
      <c r="AQJ276" s="66"/>
      <c r="AQK276" s="66"/>
      <c r="AQL276" s="66"/>
      <c r="AQM276" s="66"/>
      <c r="AQN276" s="66"/>
      <c r="AQO276" s="66"/>
      <c r="AQP276" s="66"/>
      <c r="AQQ276" s="66"/>
      <c r="AQR276" s="66"/>
      <c r="AQS276" s="66"/>
      <c r="AQT276" s="66"/>
      <c r="AQU276" s="66"/>
      <c r="AQV276" s="66"/>
      <c r="AQW276" s="66"/>
      <c r="AQX276" s="66"/>
      <c r="AQY276" s="66"/>
      <c r="AQZ276" s="66"/>
      <c r="ARA276" s="66"/>
      <c r="ARB276" s="66"/>
      <c r="ARC276" s="66"/>
      <c r="ARD276" s="66"/>
      <c r="ARE276" s="66"/>
      <c r="ARF276" s="66"/>
      <c r="ARG276" s="66"/>
      <c r="ARH276" s="66"/>
      <c r="ARI276" s="66"/>
      <c r="ARJ276" s="66"/>
      <c r="ARK276" s="66"/>
      <c r="ARL276" s="66"/>
      <c r="ARM276" s="66"/>
      <c r="ARN276" s="66"/>
      <c r="ARO276" s="66"/>
      <c r="ARP276" s="66"/>
      <c r="ARQ276" s="66"/>
      <c r="ARR276" s="66"/>
      <c r="ARS276" s="66"/>
      <c r="ART276" s="66"/>
      <c r="ARU276" s="66"/>
      <c r="ARV276" s="66"/>
      <c r="ARW276" s="66"/>
      <c r="ARX276" s="66"/>
      <c r="ARY276" s="66"/>
      <c r="ARZ276" s="66"/>
      <c r="ASA276" s="66"/>
      <c r="ASB276" s="66"/>
      <c r="ASC276" s="66"/>
      <c r="ASD276" s="66"/>
      <c r="ASE276" s="66"/>
      <c r="ASF276" s="66"/>
      <c r="ASG276" s="66"/>
      <c r="ASH276" s="66"/>
      <c r="ASI276" s="66"/>
      <c r="ASJ276" s="66"/>
      <c r="ASK276" s="66"/>
      <c r="ASL276" s="66"/>
      <c r="ASM276" s="66"/>
      <c r="ASN276" s="66"/>
      <c r="ASO276" s="66"/>
      <c r="ASP276" s="66"/>
      <c r="ASQ276" s="66"/>
      <c r="ASR276" s="66"/>
      <c r="ASS276" s="66"/>
      <c r="AST276" s="66"/>
      <c r="ASU276" s="66"/>
      <c r="ASV276" s="66"/>
      <c r="ASW276" s="66"/>
      <c r="ASX276" s="66"/>
      <c r="ASY276" s="66"/>
      <c r="ASZ276" s="66"/>
      <c r="ATA276" s="66"/>
      <c r="ATB276" s="66"/>
      <c r="ATC276" s="66"/>
      <c r="ATD276" s="66"/>
      <c r="ATE276" s="66"/>
      <c r="ATF276" s="66"/>
      <c r="ATG276" s="66"/>
      <c r="ATH276" s="66"/>
      <c r="ATI276" s="66"/>
      <c r="ATJ276" s="66"/>
      <c r="ATK276" s="66"/>
      <c r="ATL276" s="66"/>
      <c r="ATM276" s="66"/>
      <c r="ATN276" s="66"/>
      <c r="ATO276" s="66"/>
      <c r="ATP276" s="66"/>
      <c r="ATQ276" s="66"/>
      <c r="ATR276" s="66"/>
      <c r="ATS276" s="66"/>
      <c r="ATT276" s="66"/>
      <c r="ATU276" s="66"/>
      <c r="ATV276" s="66"/>
      <c r="ATW276" s="66"/>
      <c r="ATX276" s="66"/>
      <c r="ATY276" s="66"/>
      <c r="ATZ276" s="66"/>
      <c r="AUA276" s="66"/>
      <c r="AUB276" s="66"/>
      <c r="AUC276" s="66"/>
      <c r="AUD276" s="66"/>
      <c r="AUE276" s="66"/>
      <c r="AUF276" s="66"/>
      <c r="AUG276" s="66"/>
      <c r="AUH276" s="66"/>
      <c r="AUI276" s="66"/>
      <c r="AUJ276" s="66"/>
      <c r="AUK276" s="66"/>
      <c r="AUL276" s="66"/>
      <c r="AUM276" s="66"/>
      <c r="AUN276" s="66"/>
      <c r="AUO276" s="66"/>
      <c r="AUP276" s="66"/>
      <c r="AUQ276" s="66"/>
      <c r="AUR276" s="66"/>
      <c r="AUS276" s="66"/>
      <c r="AUT276" s="66"/>
      <c r="AUU276" s="66"/>
      <c r="AUV276" s="66"/>
      <c r="AUW276" s="66"/>
      <c r="AUX276" s="66"/>
      <c r="AUY276" s="66"/>
      <c r="AUZ276" s="66"/>
      <c r="AVA276" s="66"/>
      <c r="AVB276" s="66"/>
      <c r="AVC276" s="66"/>
      <c r="AVD276" s="66"/>
      <c r="AVE276" s="66"/>
      <c r="AVF276" s="66"/>
      <c r="AVG276" s="66"/>
      <c r="AVH276" s="66"/>
      <c r="AVI276" s="66"/>
      <c r="AVJ276" s="66"/>
      <c r="AVK276" s="66"/>
      <c r="AVL276" s="66"/>
      <c r="AVM276" s="66"/>
      <c r="AVN276" s="66"/>
      <c r="AVO276" s="66"/>
      <c r="AVP276" s="66"/>
      <c r="AVQ276" s="66"/>
      <c r="AVR276" s="66"/>
      <c r="AVS276" s="66"/>
      <c r="AVT276" s="66"/>
      <c r="AVU276" s="66"/>
      <c r="AVV276" s="66"/>
      <c r="AVW276" s="66"/>
      <c r="AVX276" s="66"/>
      <c r="AVY276" s="66"/>
      <c r="AVZ276" s="66"/>
      <c r="AWA276" s="66"/>
      <c r="AWB276" s="66"/>
      <c r="AWC276" s="66"/>
      <c r="AWD276" s="66"/>
      <c r="AWE276" s="66"/>
      <c r="AWF276" s="66"/>
      <c r="AWG276" s="66"/>
      <c r="AWH276" s="66"/>
      <c r="AWI276" s="66"/>
      <c r="AWJ276" s="66"/>
      <c r="AWK276" s="66"/>
      <c r="AWL276" s="66"/>
      <c r="AWM276" s="66"/>
      <c r="AWN276" s="66"/>
      <c r="AWO276" s="66"/>
      <c r="AWP276" s="66"/>
      <c r="AWQ276" s="66"/>
      <c r="AWR276" s="66"/>
      <c r="AWS276" s="66"/>
      <c r="AWT276" s="66"/>
      <c r="AWU276" s="66"/>
      <c r="AWV276" s="66"/>
      <c r="AWW276" s="66"/>
      <c r="AWX276" s="66"/>
      <c r="AWY276" s="66"/>
      <c r="AWZ276" s="66"/>
      <c r="AXA276" s="66"/>
      <c r="AXB276" s="66"/>
      <c r="AXC276" s="66"/>
      <c r="AXD276" s="66"/>
      <c r="AXE276" s="66"/>
      <c r="AXF276" s="66"/>
      <c r="AXG276" s="66"/>
      <c r="AXH276" s="66"/>
      <c r="AXI276" s="66"/>
      <c r="AXJ276" s="66"/>
      <c r="AXK276" s="66"/>
      <c r="AXL276" s="66"/>
      <c r="AXM276" s="66"/>
      <c r="AXN276" s="66"/>
      <c r="AXO276" s="66"/>
      <c r="AXP276" s="66"/>
      <c r="AXQ276" s="66"/>
      <c r="AXR276" s="66"/>
      <c r="AXS276" s="66"/>
      <c r="AXT276" s="66"/>
      <c r="AXU276" s="66"/>
      <c r="AXV276" s="66"/>
      <c r="AXW276" s="66"/>
      <c r="AXX276" s="66"/>
      <c r="AXY276" s="66"/>
      <c r="AXZ276" s="66"/>
      <c r="AYA276" s="66"/>
      <c r="AYB276" s="66"/>
      <c r="AYC276" s="66"/>
      <c r="AYD276" s="66"/>
      <c r="AYE276" s="66"/>
      <c r="AYF276" s="66"/>
      <c r="AYG276" s="66"/>
      <c r="AYH276" s="66"/>
      <c r="AYI276" s="66"/>
      <c r="AYJ276" s="66"/>
      <c r="AYK276" s="66"/>
      <c r="AYL276" s="66"/>
      <c r="AYM276" s="66"/>
      <c r="AYN276" s="66"/>
      <c r="AYO276" s="66"/>
      <c r="AYP276" s="66"/>
      <c r="AYQ276" s="66"/>
      <c r="AYR276" s="66"/>
      <c r="AYS276" s="66"/>
      <c r="AYT276" s="66"/>
      <c r="AYU276" s="66"/>
      <c r="AYV276" s="66"/>
      <c r="AYW276" s="66"/>
      <c r="AYX276" s="66"/>
      <c r="AYY276" s="66"/>
      <c r="AYZ276" s="66"/>
      <c r="AZA276" s="66"/>
      <c r="AZB276" s="66"/>
      <c r="AZC276" s="66"/>
      <c r="AZD276" s="66"/>
      <c r="AZE276" s="66"/>
      <c r="AZF276" s="66"/>
      <c r="AZG276" s="66"/>
      <c r="AZH276" s="66"/>
      <c r="AZI276" s="66"/>
      <c r="AZJ276" s="66"/>
      <c r="AZK276" s="66"/>
      <c r="AZL276" s="66"/>
      <c r="AZM276" s="66"/>
      <c r="AZN276" s="66"/>
      <c r="AZO276" s="66"/>
      <c r="AZP276" s="66"/>
      <c r="AZQ276" s="66"/>
      <c r="AZR276" s="66"/>
      <c r="AZS276" s="66"/>
      <c r="AZT276" s="66"/>
      <c r="AZU276" s="66"/>
      <c r="AZV276" s="66"/>
      <c r="AZW276" s="66"/>
      <c r="AZX276" s="66"/>
      <c r="AZY276" s="66"/>
      <c r="AZZ276" s="66"/>
      <c r="BAA276" s="66"/>
      <c r="BAB276" s="66"/>
      <c r="BAC276" s="66"/>
      <c r="BAD276" s="66"/>
      <c r="BAE276" s="66"/>
      <c r="BAF276" s="66"/>
      <c r="BAG276" s="66"/>
      <c r="BAH276" s="66"/>
      <c r="BAI276" s="66"/>
      <c r="BAJ276" s="66"/>
      <c r="BAK276" s="66"/>
      <c r="BAL276" s="66"/>
      <c r="BAM276" s="66"/>
      <c r="BAN276" s="66"/>
      <c r="BAO276" s="66"/>
      <c r="BAP276" s="66"/>
      <c r="BAQ276" s="66"/>
      <c r="BAR276" s="66"/>
      <c r="BAS276" s="66"/>
      <c r="BAT276" s="66"/>
      <c r="BAU276" s="66"/>
      <c r="BAV276" s="66"/>
      <c r="BAW276" s="66"/>
      <c r="BAX276" s="66"/>
      <c r="BAY276" s="66"/>
      <c r="BAZ276" s="66"/>
      <c r="BBA276" s="66"/>
      <c r="BBB276" s="66"/>
      <c r="BBC276" s="66"/>
      <c r="BBD276" s="66"/>
      <c r="BBE276" s="66"/>
      <c r="BBF276" s="66"/>
      <c r="BBG276" s="66"/>
      <c r="BBH276" s="66"/>
      <c r="BBI276" s="66"/>
      <c r="BBJ276" s="66"/>
      <c r="BBK276" s="66"/>
      <c r="BBL276" s="66"/>
      <c r="BBM276" s="66"/>
      <c r="BBN276" s="66"/>
      <c r="BBO276" s="66"/>
      <c r="BBP276" s="66"/>
      <c r="BBQ276" s="66"/>
      <c r="BBR276" s="66"/>
      <c r="BBS276" s="66"/>
      <c r="BBT276" s="66"/>
      <c r="BBU276" s="66"/>
      <c r="BBV276" s="66"/>
      <c r="BBW276" s="66"/>
      <c r="BBX276" s="66"/>
      <c r="BBY276" s="66"/>
      <c r="BBZ276" s="66"/>
      <c r="BCA276" s="66"/>
      <c r="BCB276" s="66"/>
      <c r="BCC276" s="66"/>
      <c r="BCD276" s="66"/>
      <c r="BCE276" s="66"/>
      <c r="BCF276" s="66"/>
      <c r="BCG276" s="66"/>
      <c r="BCH276" s="66"/>
      <c r="BCI276" s="66"/>
      <c r="BCJ276" s="66"/>
      <c r="BCK276" s="66"/>
      <c r="BCL276" s="66"/>
      <c r="BCM276" s="66"/>
      <c r="BCN276" s="66"/>
      <c r="BCO276" s="66"/>
      <c r="BCP276" s="66"/>
      <c r="BCQ276" s="66"/>
      <c r="BCR276" s="66"/>
      <c r="BCS276" s="66"/>
      <c r="BCT276" s="66"/>
      <c r="BCU276" s="66"/>
      <c r="BCV276" s="66"/>
      <c r="BCW276" s="66"/>
      <c r="BCX276" s="66"/>
      <c r="BCY276" s="66"/>
      <c r="BCZ276" s="66"/>
      <c r="BDA276" s="66"/>
      <c r="BDB276" s="66"/>
      <c r="BDC276" s="66"/>
      <c r="BDD276" s="66"/>
      <c r="BDE276" s="66"/>
      <c r="BDF276" s="66"/>
      <c r="BDG276" s="66"/>
      <c r="BDH276" s="66"/>
      <c r="BDI276" s="66"/>
      <c r="BDJ276" s="66"/>
      <c r="BDK276" s="66"/>
      <c r="BDL276" s="66"/>
      <c r="BDM276" s="66"/>
      <c r="BDN276" s="66"/>
      <c r="BDO276" s="66"/>
      <c r="BDP276" s="66"/>
      <c r="BDQ276" s="66"/>
      <c r="BDR276" s="66"/>
      <c r="BDS276" s="66"/>
      <c r="BDT276" s="66"/>
      <c r="BDU276" s="66"/>
      <c r="BDV276" s="66"/>
      <c r="BDW276" s="66"/>
      <c r="BDX276" s="66"/>
      <c r="BDY276" s="66"/>
      <c r="BDZ276" s="66"/>
      <c r="BEA276" s="66"/>
      <c r="BEB276" s="66"/>
      <c r="BEC276" s="66"/>
      <c r="BED276" s="66"/>
      <c r="BEE276" s="66"/>
      <c r="BEF276" s="66"/>
      <c r="BEG276" s="66"/>
      <c r="BEH276" s="66"/>
      <c r="BEI276" s="66"/>
      <c r="BEJ276" s="66"/>
      <c r="BEK276" s="66"/>
      <c r="BEL276" s="66"/>
      <c r="BEM276" s="66"/>
      <c r="BEN276" s="66"/>
      <c r="BEO276" s="66"/>
      <c r="BEP276" s="66"/>
      <c r="BEQ276" s="66"/>
      <c r="BER276" s="66"/>
      <c r="BES276" s="66"/>
      <c r="BET276" s="66"/>
      <c r="BEU276" s="66"/>
      <c r="BEV276" s="66"/>
      <c r="BEW276" s="66"/>
      <c r="BEX276" s="66"/>
      <c r="BEY276" s="66"/>
      <c r="BEZ276" s="66"/>
      <c r="BFA276" s="66"/>
      <c r="BFB276" s="66"/>
      <c r="BFC276" s="66"/>
      <c r="BFD276" s="66"/>
      <c r="BFE276" s="66"/>
      <c r="BFF276" s="66"/>
      <c r="BFG276" s="66"/>
      <c r="BFH276" s="66"/>
      <c r="BFI276" s="66"/>
      <c r="BFJ276" s="66"/>
      <c r="BFK276" s="66"/>
      <c r="BFL276" s="66"/>
      <c r="BFM276" s="66"/>
      <c r="BFN276" s="66"/>
      <c r="BFO276" s="66"/>
      <c r="BFP276" s="66"/>
      <c r="BFQ276" s="66"/>
      <c r="BFR276" s="66"/>
      <c r="BFS276" s="66"/>
      <c r="BFT276" s="66"/>
      <c r="BFU276" s="66"/>
      <c r="BFV276" s="66"/>
      <c r="BFW276" s="66"/>
      <c r="BFX276" s="66"/>
      <c r="BFY276" s="66"/>
      <c r="BFZ276" s="66"/>
      <c r="BGA276" s="66"/>
      <c r="BGB276" s="66"/>
      <c r="BGC276" s="66"/>
      <c r="BGD276" s="66"/>
      <c r="BGE276" s="66"/>
      <c r="BGF276" s="66"/>
      <c r="BGG276" s="66"/>
      <c r="BGH276" s="66"/>
      <c r="BGI276" s="66"/>
      <c r="BGJ276" s="66"/>
      <c r="BGK276" s="66"/>
      <c r="BGL276" s="66"/>
      <c r="BGM276" s="66"/>
      <c r="BGN276" s="66"/>
      <c r="BGO276" s="66"/>
      <c r="BGP276" s="66"/>
      <c r="BGQ276" s="66"/>
      <c r="BGR276" s="66"/>
      <c r="BGS276" s="66"/>
      <c r="BGT276" s="66"/>
      <c r="BGU276" s="66"/>
      <c r="BGV276" s="66"/>
      <c r="BGW276" s="66"/>
      <c r="BGX276" s="66"/>
      <c r="BGY276" s="66"/>
      <c r="BGZ276" s="66"/>
      <c r="BHA276" s="66"/>
      <c r="BHB276" s="66"/>
      <c r="BHC276" s="66"/>
      <c r="BHD276" s="66"/>
      <c r="BHE276" s="66"/>
      <c r="BHF276" s="66"/>
      <c r="BHG276" s="66"/>
      <c r="BHH276" s="66"/>
      <c r="BHI276" s="66"/>
      <c r="BHJ276" s="66"/>
      <c r="BHK276" s="66"/>
      <c r="BHL276" s="66"/>
      <c r="BHM276" s="66"/>
      <c r="BHN276" s="66"/>
      <c r="BHO276" s="66"/>
      <c r="BHP276" s="66"/>
      <c r="BHQ276" s="66"/>
      <c r="BHR276" s="66"/>
      <c r="BHS276" s="66"/>
      <c r="BHT276" s="66"/>
      <c r="BHU276" s="66"/>
      <c r="BHV276" s="66"/>
      <c r="BHW276" s="66"/>
      <c r="BHX276" s="66"/>
      <c r="BHY276" s="66"/>
      <c r="BHZ276" s="66"/>
      <c r="BIA276" s="66"/>
      <c r="BIB276" s="66"/>
      <c r="BIC276" s="66"/>
      <c r="BID276" s="66"/>
      <c r="BIE276" s="66"/>
      <c r="BIF276" s="66"/>
      <c r="BIG276" s="66"/>
      <c r="BIH276" s="66"/>
      <c r="BII276" s="66"/>
      <c r="BIJ276" s="66"/>
      <c r="BIK276" s="66"/>
      <c r="BIL276" s="66"/>
      <c r="BIM276" s="66"/>
      <c r="BIN276" s="66"/>
      <c r="BIO276" s="66"/>
      <c r="BIP276" s="66"/>
      <c r="BIQ276" s="66"/>
      <c r="BIR276" s="66"/>
      <c r="BIS276" s="66"/>
      <c r="BIT276" s="66"/>
      <c r="BIU276" s="66"/>
      <c r="BIV276" s="66"/>
      <c r="BIW276" s="66"/>
      <c r="BIX276" s="66"/>
      <c r="BIY276" s="66"/>
      <c r="BIZ276" s="66"/>
      <c r="BJA276" s="66"/>
      <c r="BJB276" s="66"/>
      <c r="BJC276" s="66"/>
      <c r="BJD276" s="66"/>
      <c r="BJE276" s="66"/>
    </row>
    <row r="277" spans="1:1617">
      <c r="A277" s="19">
        <v>275</v>
      </c>
      <c r="B277" s="3">
        <v>45701</v>
      </c>
      <c r="C277" s="5" t="s">
        <v>398</v>
      </c>
      <c r="D277" s="5" t="s">
        <v>10</v>
      </c>
      <c r="E277" s="9">
        <v>1680.76</v>
      </c>
      <c r="F277" s="13"/>
      <c r="G277" s="77"/>
      <c r="H277" s="13"/>
      <c r="I277" s="65"/>
    </row>
    <row r="278" spans="1:1617">
      <c r="A278" s="19">
        <v>276</v>
      </c>
      <c r="B278" s="3">
        <v>45701</v>
      </c>
      <c r="C278" s="5" t="s">
        <v>399</v>
      </c>
      <c r="D278" s="5" t="s">
        <v>10</v>
      </c>
      <c r="E278" s="9">
        <v>2381.2399999999998</v>
      </c>
      <c r="F278" s="13"/>
      <c r="G278" s="77"/>
      <c r="H278" s="13"/>
      <c r="I278" s="65"/>
    </row>
    <row r="279" spans="1:1617">
      <c r="A279" s="19">
        <v>277</v>
      </c>
      <c r="B279" s="3">
        <v>45701</v>
      </c>
      <c r="C279" s="5" t="s">
        <v>400</v>
      </c>
      <c r="D279" s="5" t="s">
        <v>10</v>
      </c>
      <c r="E279" s="9">
        <v>1739.61</v>
      </c>
      <c r="F279" s="13"/>
      <c r="G279" s="77"/>
      <c r="H279" s="13"/>
      <c r="I279" s="65"/>
    </row>
    <row r="280" spans="1:1617">
      <c r="A280" s="19">
        <v>278</v>
      </c>
      <c r="B280" s="3">
        <v>45701</v>
      </c>
      <c r="C280" s="5" t="s">
        <v>401</v>
      </c>
      <c r="D280" s="5" t="s">
        <v>10</v>
      </c>
      <c r="E280" s="9">
        <v>2626.29</v>
      </c>
      <c r="F280" s="13"/>
      <c r="G280" s="77"/>
      <c r="H280" s="13"/>
      <c r="I280" s="65"/>
    </row>
    <row r="281" spans="1:1617">
      <c r="A281" s="19">
        <v>279</v>
      </c>
      <c r="B281" s="3">
        <v>45701</v>
      </c>
      <c r="C281" s="5" t="s">
        <v>402</v>
      </c>
      <c r="D281" s="5" t="s">
        <v>10</v>
      </c>
      <c r="E281" s="9">
        <v>1221.48</v>
      </c>
      <c r="F281" s="13"/>
      <c r="G281" s="77"/>
      <c r="H281" s="13"/>
      <c r="I281" s="65"/>
    </row>
    <row r="282" spans="1:1617">
      <c r="A282" s="19">
        <v>280</v>
      </c>
      <c r="B282" s="3">
        <v>45701</v>
      </c>
      <c r="C282" s="5" t="s">
        <v>403</v>
      </c>
      <c r="D282" s="5" t="s">
        <v>10</v>
      </c>
      <c r="E282" s="9">
        <v>3144.62</v>
      </c>
      <c r="F282" s="13"/>
      <c r="G282" s="77"/>
      <c r="H282" s="13"/>
      <c r="I282" s="65"/>
    </row>
    <row r="283" spans="1:1617">
      <c r="A283" s="19">
        <v>281</v>
      </c>
      <c r="B283" s="3">
        <v>45701</v>
      </c>
      <c r="C283" s="5" t="s">
        <v>404</v>
      </c>
      <c r="D283" s="12" t="s">
        <v>10</v>
      </c>
      <c r="E283" s="9">
        <v>1843.21</v>
      </c>
      <c r="F283" s="13"/>
      <c r="G283" s="81"/>
      <c r="H283" s="13"/>
      <c r="I283" s="65"/>
    </row>
    <row r="284" spans="1:1617">
      <c r="A284" s="19">
        <v>282</v>
      </c>
      <c r="B284" s="3">
        <v>45701</v>
      </c>
      <c r="C284" s="5" t="s">
        <v>405</v>
      </c>
      <c r="D284" s="12" t="s">
        <v>10</v>
      </c>
      <c r="E284" s="9">
        <v>1835.72</v>
      </c>
      <c r="F284" s="13"/>
      <c r="G284" s="81"/>
      <c r="H284" s="13"/>
      <c r="I284" s="65"/>
    </row>
    <row r="285" spans="1:1617">
      <c r="A285" s="19">
        <v>283</v>
      </c>
      <c r="B285" s="3">
        <v>45701</v>
      </c>
      <c r="C285" s="5" t="s">
        <v>406</v>
      </c>
      <c r="D285" s="5" t="s">
        <v>10</v>
      </c>
      <c r="E285" s="45">
        <v>8844.84</v>
      </c>
      <c r="F285" s="13"/>
      <c r="G285" s="81"/>
      <c r="H285" s="13"/>
      <c r="I285" s="65"/>
    </row>
    <row r="286" spans="1:1617">
      <c r="A286" s="19">
        <v>284</v>
      </c>
      <c r="B286" s="3">
        <v>45701</v>
      </c>
      <c r="C286" s="5" t="s">
        <v>407</v>
      </c>
      <c r="D286" s="5" t="s">
        <v>10</v>
      </c>
      <c r="E286" s="10">
        <v>2219.16</v>
      </c>
      <c r="F286" s="13"/>
      <c r="G286" s="81"/>
      <c r="H286" s="13"/>
      <c r="I286" s="65"/>
    </row>
    <row r="287" spans="1:1617">
      <c r="A287" s="19">
        <v>285</v>
      </c>
      <c r="B287" s="3">
        <v>45701</v>
      </c>
      <c r="C287" s="5" t="s">
        <v>408</v>
      </c>
      <c r="D287" s="5" t="s">
        <v>409</v>
      </c>
      <c r="E287" s="16">
        <v>19024.16</v>
      </c>
      <c r="F287" s="13"/>
      <c r="G287" s="81"/>
      <c r="H287" s="13"/>
      <c r="I287" s="65"/>
    </row>
    <row r="288" spans="1:1617">
      <c r="A288" s="19">
        <v>286</v>
      </c>
      <c r="B288" s="3">
        <v>45701</v>
      </c>
      <c r="C288" s="5" t="s">
        <v>410</v>
      </c>
      <c r="D288" s="5" t="s">
        <v>411</v>
      </c>
      <c r="E288" s="16">
        <v>10</v>
      </c>
      <c r="F288" s="13"/>
      <c r="G288" s="81"/>
      <c r="H288" s="13"/>
      <c r="I288" s="65"/>
    </row>
    <row r="289" spans="1:9">
      <c r="A289" s="19">
        <v>287</v>
      </c>
      <c r="B289" s="3">
        <v>45701</v>
      </c>
      <c r="C289" s="5" t="s">
        <v>412</v>
      </c>
      <c r="D289" s="39" t="s">
        <v>411</v>
      </c>
      <c r="E289" s="52">
        <v>10</v>
      </c>
      <c r="F289" s="13"/>
      <c r="G289" s="81"/>
      <c r="H289" s="13"/>
      <c r="I289" s="65"/>
    </row>
    <row r="290" spans="1:9">
      <c r="A290" s="19">
        <v>288</v>
      </c>
      <c r="B290" s="3">
        <v>45701</v>
      </c>
      <c r="C290" s="5" t="s">
        <v>413</v>
      </c>
      <c r="D290" s="5" t="s">
        <v>411</v>
      </c>
      <c r="E290" s="16">
        <v>65.98</v>
      </c>
      <c r="F290" s="13"/>
      <c r="G290" s="81"/>
      <c r="H290" s="13"/>
      <c r="I290" s="65"/>
    </row>
    <row r="291" spans="1:9">
      <c r="A291" s="19">
        <v>289</v>
      </c>
      <c r="B291" s="3">
        <v>45701</v>
      </c>
      <c r="C291" s="5" t="s">
        <v>414</v>
      </c>
      <c r="D291" s="5" t="s">
        <v>411</v>
      </c>
      <c r="E291" s="16">
        <v>2031.36</v>
      </c>
      <c r="F291" s="13"/>
      <c r="G291" s="81"/>
      <c r="H291" s="13"/>
      <c r="I291" s="65"/>
    </row>
    <row r="292" spans="1:9">
      <c r="A292" s="19">
        <v>290</v>
      </c>
      <c r="B292" s="3">
        <v>45701</v>
      </c>
      <c r="C292" s="5" t="s">
        <v>415</v>
      </c>
      <c r="D292" s="5" t="s">
        <v>11</v>
      </c>
      <c r="E292" s="16">
        <v>5303.97</v>
      </c>
      <c r="F292" s="13"/>
      <c r="G292" s="81"/>
      <c r="H292" s="13"/>
      <c r="I292" s="65"/>
    </row>
    <row r="293" spans="1:9">
      <c r="A293" s="19">
        <v>291</v>
      </c>
      <c r="B293" s="3">
        <v>45701</v>
      </c>
      <c r="C293" s="5" t="s">
        <v>416</v>
      </c>
      <c r="D293" s="5" t="s">
        <v>11</v>
      </c>
      <c r="E293" s="16">
        <v>5303.97</v>
      </c>
      <c r="F293" s="13"/>
      <c r="G293" s="81"/>
      <c r="H293" s="13"/>
      <c r="I293" s="65"/>
    </row>
    <row r="294" spans="1:9">
      <c r="A294" s="19">
        <v>292</v>
      </c>
      <c r="B294" s="3">
        <v>45701</v>
      </c>
      <c r="C294" s="5" t="s">
        <v>417</v>
      </c>
      <c r="D294" s="5" t="s">
        <v>12</v>
      </c>
      <c r="E294" s="16">
        <v>4887.08</v>
      </c>
      <c r="F294" s="13"/>
      <c r="G294" s="82"/>
      <c r="H294" s="13"/>
      <c r="I294" s="65"/>
    </row>
    <row r="295" spans="1:9">
      <c r="A295" s="19">
        <v>293</v>
      </c>
      <c r="B295" s="3">
        <v>45701</v>
      </c>
      <c r="C295" s="5" t="s">
        <v>418</v>
      </c>
      <c r="D295" s="5" t="s">
        <v>12</v>
      </c>
      <c r="E295" s="16">
        <v>4124.47</v>
      </c>
      <c r="F295" s="13"/>
      <c r="G295" s="81"/>
      <c r="H295" s="13"/>
      <c r="I295" s="65"/>
    </row>
    <row r="296" spans="1:9">
      <c r="A296" s="19">
        <v>294</v>
      </c>
      <c r="B296" s="3">
        <v>45701</v>
      </c>
      <c r="C296" s="5" t="s">
        <v>419</v>
      </c>
      <c r="D296" s="5" t="s">
        <v>420</v>
      </c>
      <c r="E296" s="16">
        <v>9002</v>
      </c>
      <c r="F296" s="13"/>
      <c r="G296" s="81"/>
      <c r="H296" s="13"/>
      <c r="I296" s="65"/>
    </row>
    <row r="297" spans="1:9">
      <c r="A297" s="19">
        <v>295</v>
      </c>
      <c r="B297" s="3">
        <v>45701</v>
      </c>
      <c r="C297" s="5" t="s">
        <v>421</v>
      </c>
      <c r="D297" s="5" t="s">
        <v>422</v>
      </c>
      <c r="E297" s="29">
        <v>14629</v>
      </c>
      <c r="F297" s="13"/>
      <c r="G297" s="81"/>
      <c r="H297" s="13"/>
      <c r="I297" s="65"/>
    </row>
    <row r="298" spans="1:9">
      <c r="A298" s="19">
        <v>296</v>
      </c>
      <c r="B298" s="3">
        <v>45701</v>
      </c>
      <c r="C298" s="5" t="s">
        <v>423</v>
      </c>
      <c r="D298" s="5" t="s">
        <v>424</v>
      </c>
      <c r="E298" s="27">
        <v>3760</v>
      </c>
      <c r="F298" s="13"/>
      <c r="G298" s="81"/>
      <c r="H298" s="13"/>
      <c r="I298" s="65"/>
    </row>
    <row r="299" spans="1:9">
      <c r="A299" s="19">
        <v>297</v>
      </c>
      <c r="B299" s="3">
        <v>45701</v>
      </c>
      <c r="C299" s="5" t="s">
        <v>425</v>
      </c>
      <c r="D299" s="5" t="s">
        <v>426</v>
      </c>
      <c r="E299" s="27">
        <v>538.20000000000005</v>
      </c>
      <c r="F299" s="13"/>
      <c r="G299" s="81"/>
      <c r="H299" s="13"/>
      <c r="I299" s="65"/>
    </row>
    <row r="300" spans="1:9">
      <c r="A300" s="19">
        <v>298</v>
      </c>
      <c r="B300" s="3">
        <v>45701</v>
      </c>
      <c r="C300" s="5" t="s">
        <v>427</v>
      </c>
      <c r="D300" s="5" t="s">
        <v>428</v>
      </c>
      <c r="E300" s="27">
        <f>1327.87+1510.04</f>
        <v>2837.91</v>
      </c>
      <c r="F300" s="13"/>
      <c r="G300" s="81"/>
      <c r="H300" s="13"/>
      <c r="I300" s="65"/>
    </row>
    <row r="301" spans="1:9">
      <c r="A301" s="19">
        <v>299</v>
      </c>
      <c r="B301" s="3">
        <v>45709</v>
      </c>
      <c r="C301" s="5" t="s">
        <v>429</v>
      </c>
      <c r="D301" s="5" t="s">
        <v>10</v>
      </c>
      <c r="E301" s="23">
        <v>1703.39</v>
      </c>
      <c r="F301" s="7"/>
      <c r="G301" s="77"/>
      <c r="H301" s="13"/>
      <c r="I301" s="65"/>
    </row>
    <row r="302" spans="1:9">
      <c r="A302" s="19">
        <v>300</v>
      </c>
      <c r="B302" s="3">
        <v>45709</v>
      </c>
      <c r="C302" s="5" t="s">
        <v>430</v>
      </c>
      <c r="D302" s="5" t="s">
        <v>10</v>
      </c>
      <c r="E302" s="23">
        <v>10167.049999999999</v>
      </c>
      <c r="F302" s="7"/>
      <c r="G302" s="77"/>
      <c r="H302" s="13"/>
      <c r="I302" s="65"/>
    </row>
    <row r="303" spans="1:9">
      <c r="A303" s="19">
        <v>301</v>
      </c>
      <c r="B303" s="3">
        <v>45709</v>
      </c>
      <c r="C303" s="5" t="s">
        <v>431</v>
      </c>
      <c r="D303" s="5" t="s">
        <v>10</v>
      </c>
      <c r="E303" s="16">
        <v>1209.4000000000001</v>
      </c>
      <c r="F303" s="43"/>
      <c r="G303" s="77"/>
      <c r="H303" s="13"/>
      <c r="I303" s="65"/>
    </row>
    <row r="304" spans="1:9">
      <c r="A304" s="19">
        <v>302</v>
      </c>
      <c r="B304" s="3">
        <v>45709</v>
      </c>
      <c r="C304" s="5" t="s">
        <v>432</v>
      </c>
      <c r="D304" s="5" t="s">
        <v>10</v>
      </c>
      <c r="E304" s="16">
        <v>5697.48</v>
      </c>
      <c r="F304" s="7"/>
      <c r="G304" s="77"/>
      <c r="H304" s="13"/>
      <c r="I304" s="65"/>
    </row>
    <row r="305" spans="1:9">
      <c r="A305" s="19">
        <v>303</v>
      </c>
      <c r="B305" s="3">
        <v>45709</v>
      </c>
      <c r="C305" s="5" t="s">
        <v>433</v>
      </c>
      <c r="D305" s="5" t="s">
        <v>10</v>
      </c>
      <c r="E305" s="16">
        <v>1017.54</v>
      </c>
      <c r="F305" s="7"/>
      <c r="G305" s="77"/>
      <c r="H305" s="13"/>
      <c r="I305" s="65"/>
    </row>
    <row r="306" spans="1:9">
      <c r="A306" s="19">
        <v>304</v>
      </c>
      <c r="B306" s="3">
        <v>45709</v>
      </c>
      <c r="C306" s="5" t="s">
        <v>434</v>
      </c>
      <c r="D306" s="5" t="s">
        <v>10</v>
      </c>
      <c r="E306" s="10">
        <v>6652.96</v>
      </c>
      <c r="F306" s="7"/>
      <c r="G306" s="77"/>
      <c r="H306" s="13"/>
      <c r="I306" s="65"/>
    </row>
    <row r="307" spans="1:9">
      <c r="A307" s="19">
        <v>305</v>
      </c>
      <c r="B307" s="3">
        <v>45709</v>
      </c>
      <c r="C307" s="5" t="s">
        <v>435</v>
      </c>
      <c r="D307" s="5" t="s">
        <v>10</v>
      </c>
      <c r="E307" s="10">
        <v>3739.16</v>
      </c>
      <c r="F307" s="7"/>
      <c r="G307" s="77"/>
      <c r="H307" s="13"/>
      <c r="I307" s="65"/>
    </row>
    <row r="308" spans="1:9">
      <c r="A308" s="19">
        <v>306</v>
      </c>
      <c r="B308" s="3">
        <v>45709</v>
      </c>
      <c r="C308" s="5" t="s">
        <v>436</v>
      </c>
      <c r="D308" s="5" t="s">
        <v>10</v>
      </c>
      <c r="E308" s="10">
        <v>5108.2</v>
      </c>
      <c r="F308" s="7"/>
      <c r="G308" s="77"/>
      <c r="H308" s="13"/>
      <c r="I308" s="65"/>
    </row>
    <row r="309" spans="1:9">
      <c r="A309" s="19">
        <v>307</v>
      </c>
      <c r="B309" s="3">
        <v>45709</v>
      </c>
      <c r="C309" s="5" t="s">
        <v>437</v>
      </c>
      <c r="D309" s="5" t="s">
        <v>10</v>
      </c>
      <c r="E309" s="10">
        <v>11605.46</v>
      </c>
      <c r="F309" s="7"/>
      <c r="G309" s="77"/>
      <c r="H309" s="13"/>
      <c r="I309" s="65"/>
    </row>
    <row r="310" spans="1:9">
      <c r="A310" s="19">
        <v>308</v>
      </c>
      <c r="B310" s="3">
        <v>45709</v>
      </c>
      <c r="C310" s="5" t="s">
        <v>438</v>
      </c>
      <c r="D310" s="5" t="s">
        <v>10</v>
      </c>
      <c r="E310" s="10">
        <v>9668.75</v>
      </c>
      <c r="F310" s="7"/>
      <c r="G310" s="77"/>
      <c r="H310" s="13"/>
      <c r="I310" s="65"/>
    </row>
    <row r="311" spans="1:9">
      <c r="A311" s="19">
        <v>309</v>
      </c>
      <c r="B311" s="3">
        <v>45709</v>
      </c>
      <c r="C311" s="5" t="s">
        <v>439</v>
      </c>
      <c r="D311" s="5" t="s">
        <v>10</v>
      </c>
      <c r="E311" s="10">
        <v>1412.76</v>
      </c>
      <c r="F311" s="7"/>
      <c r="G311" s="77"/>
      <c r="H311" s="13"/>
      <c r="I311" s="65"/>
    </row>
    <row r="312" spans="1:9">
      <c r="A312" s="19">
        <v>310</v>
      </c>
      <c r="B312" s="3">
        <v>45709</v>
      </c>
      <c r="C312" s="5" t="s">
        <v>440</v>
      </c>
      <c r="D312" s="5" t="s">
        <v>10</v>
      </c>
      <c r="E312" s="10">
        <v>1424.09</v>
      </c>
      <c r="F312" s="7"/>
      <c r="G312" s="77"/>
      <c r="H312" s="13"/>
      <c r="I312" s="65"/>
    </row>
    <row r="313" spans="1:9">
      <c r="A313" s="19">
        <v>311</v>
      </c>
      <c r="B313" s="3">
        <v>45709</v>
      </c>
      <c r="C313" s="5" t="s">
        <v>441</v>
      </c>
      <c r="D313" s="5" t="s">
        <v>10</v>
      </c>
      <c r="E313" s="10">
        <v>30457.23</v>
      </c>
      <c r="F313" s="7"/>
      <c r="G313" s="77"/>
      <c r="H313" s="13"/>
      <c r="I313" s="65"/>
    </row>
    <row r="314" spans="1:9">
      <c r="A314" s="19">
        <v>312</v>
      </c>
      <c r="B314" s="3">
        <v>45709</v>
      </c>
      <c r="C314" s="5" t="s">
        <v>442</v>
      </c>
      <c r="D314" s="5" t="s">
        <v>10</v>
      </c>
      <c r="E314" s="10">
        <v>10005.790000000001</v>
      </c>
      <c r="F314" s="7"/>
      <c r="G314" s="77"/>
      <c r="H314" s="13"/>
      <c r="I314" s="65"/>
    </row>
    <row r="315" spans="1:9">
      <c r="A315" s="19">
        <v>313</v>
      </c>
      <c r="B315" s="3">
        <v>45709</v>
      </c>
      <c r="C315" s="5" t="s">
        <v>443</v>
      </c>
      <c r="D315" s="5" t="s">
        <v>10</v>
      </c>
      <c r="E315" s="10">
        <v>15700.17</v>
      </c>
      <c r="F315" s="8"/>
      <c r="G315" s="80"/>
      <c r="H315" s="13"/>
      <c r="I315" s="65"/>
    </row>
    <row r="316" spans="1:9">
      <c r="A316" s="19">
        <v>314</v>
      </c>
      <c r="B316" s="3">
        <v>45709</v>
      </c>
      <c r="C316" s="5" t="s">
        <v>444</v>
      </c>
      <c r="D316" s="5" t="s">
        <v>10</v>
      </c>
      <c r="E316" s="10">
        <v>24284.42</v>
      </c>
      <c r="F316" s="7"/>
      <c r="G316" s="77"/>
      <c r="H316" s="13"/>
      <c r="I316" s="65"/>
    </row>
    <row r="317" spans="1:9">
      <c r="A317" s="19">
        <v>315</v>
      </c>
      <c r="B317" s="3">
        <v>45709</v>
      </c>
      <c r="C317" s="5" t="s">
        <v>445</v>
      </c>
      <c r="D317" s="5" t="s">
        <v>10</v>
      </c>
      <c r="E317" s="10">
        <v>6689.3</v>
      </c>
      <c r="F317" s="7"/>
      <c r="G317" s="77"/>
      <c r="H317" s="13"/>
      <c r="I317" s="65"/>
    </row>
    <row r="318" spans="1:9">
      <c r="A318" s="19">
        <v>316</v>
      </c>
      <c r="B318" s="3">
        <v>45709</v>
      </c>
      <c r="C318" s="5" t="s">
        <v>446</v>
      </c>
      <c r="D318" s="5" t="s">
        <v>10</v>
      </c>
      <c r="E318" s="10">
        <v>9384.91</v>
      </c>
      <c r="F318" s="7"/>
      <c r="G318" s="77"/>
      <c r="H318" s="13"/>
      <c r="I318" s="65"/>
    </row>
    <row r="319" spans="1:9">
      <c r="A319" s="19">
        <v>317</v>
      </c>
      <c r="B319" s="3">
        <v>45709</v>
      </c>
      <c r="C319" s="5" t="s">
        <v>429</v>
      </c>
      <c r="D319" s="5" t="s">
        <v>10</v>
      </c>
      <c r="E319" s="10">
        <v>1703.39</v>
      </c>
      <c r="F319" s="7"/>
      <c r="G319" s="77"/>
      <c r="H319" s="13"/>
      <c r="I319" s="65"/>
    </row>
    <row r="320" spans="1:9">
      <c r="A320" s="19">
        <v>318</v>
      </c>
      <c r="B320" s="3">
        <v>45709</v>
      </c>
      <c r="C320" s="5" t="s">
        <v>447</v>
      </c>
      <c r="D320" s="5" t="s">
        <v>10</v>
      </c>
      <c r="E320" s="10">
        <v>1871.43</v>
      </c>
      <c r="F320" s="7"/>
      <c r="G320" s="77"/>
      <c r="H320" s="13"/>
      <c r="I320" s="65"/>
    </row>
    <row r="321" spans="1:9">
      <c r="A321" s="19">
        <v>319</v>
      </c>
      <c r="B321" s="3">
        <v>45709</v>
      </c>
      <c r="C321" s="5" t="s">
        <v>448</v>
      </c>
      <c r="D321" s="5" t="s">
        <v>10</v>
      </c>
      <c r="E321" s="10">
        <v>9166.7900000000009</v>
      </c>
      <c r="F321" s="7"/>
      <c r="G321" s="77"/>
      <c r="H321" s="13"/>
      <c r="I321" s="65"/>
    </row>
    <row r="322" spans="1:9">
      <c r="A322" s="19">
        <v>320</v>
      </c>
      <c r="B322" s="3">
        <v>45709</v>
      </c>
      <c r="C322" s="5" t="s">
        <v>449</v>
      </c>
      <c r="D322" s="5" t="s">
        <v>10</v>
      </c>
      <c r="E322" s="30">
        <v>33081.910000000003</v>
      </c>
      <c r="F322" s="7"/>
      <c r="G322" s="77"/>
      <c r="H322" s="13"/>
      <c r="I322" s="65"/>
    </row>
    <row r="323" spans="1:9">
      <c r="A323" s="19">
        <v>321</v>
      </c>
      <c r="B323" s="3">
        <v>45709</v>
      </c>
      <c r="C323" s="5" t="s">
        <v>450</v>
      </c>
      <c r="D323" s="5" t="s">
        <v>10</v>
      </c>
      <c r="E323" s="10">
        <v>2639.59</v>
      </c>
      <c r="F323" s="7"/>
      <c r="G323" s="77"/>
      <c r="H323" s="13"/>
      <c r="I323" s="65"/>
    </row>
    <row r="324" spans="1:9">
      <c r="A324" s="19">
        <v>322</v>
      </c>
      <c r="B324" s="3">
        <v>45709</v>
      </c>
      <c r="C324" s="5" t="s">
        <v>451</v>
      </c>
      <c r="D324" s="5" t="s">
        <v>10</v>
      </c>
      <c r="E324" s="10">
        <v>15658.72</v>
      </c>
      <c r="F324" s="7"/>
      <c r="G324" s="77"/>
      <c r="H324" s="13"/>
      <c r="I324" s="65"/>
    </row>
    <row r="325" spans="1:9">
      <c r="A325" s="19">
        <v>323</v>
      </c>
      <c r="B325" s="3">
        <v>45709</v>
      </c>
      <c r="C325" s="5" t="s">
        <v>452</v>
      </c>
      <c r="D325" s="5" t="s">
        <v>10</v>
      </c>
      <c r="E325" s="10">
        <v>52989.31</v>
      </c>
      <c r="F325" s="7"/>
      <c r="G325" s="77"/>
      <c r="H325" s="13"/>
      <c r="I325" s="65"/>
    </row>
    <row r="326" spans="1:9">
      <c r="A326" s="19">
        <v>324</v>
      </c>
      <c r="B326" s="3">
        <v>45709</v>
      </c>
      <c r="C326" s="5" t="s">
        <v>453</v>
      </c>
      <c r="D326" s="5" t="s">
        <v>10</v>
      </c>
      <c r="E326" s="10">
        <v>148214.46</v>
      </c>
      <c r="F326" s="7"/>
      <c r="G326" s="77"/>
      <c r="H326" s="13"/>
      <c r="I326" s="65"/>
    </row>
    <row r="327" spans="1:9">
      <c r="A327" s="19">
        <v>325</v>
      </c>
      <c r="B327" s="3">
        <v>45709</v>
      </c>
      <c r="C327" s="5" t="s">
        <v>454</v>
      </c>
      <c r="D327" s="5" t="s">
        <v>455</v>
      </c>
      <c r="E327" s="10">
        <v>25376</v>
      </c>
      <c r="F327" s="7">
        <v>4000</v>
      </c>
      <c r="G327" s="77">
        <f>E327-F327</f>
        <v>21376</v>
      </c>
      <c r="H327" s="13"/>
      <c r="I327" s="65"/>
    </row>
    <row r="328" spans="1:9">
      <c r="A328" s="19">
        <v>326</v>
      </c>
      <c r="B328" s="3">
        <v>45709</v>
      </c>
      <c r="C328" s="5" t="s">
        <v>456</v>
      </c>
      <c r="D328" s="5" t="s">
        <v>457</v>
      </c>
      <c r="E328" s="10">
        <v>37425.86</v>
      </c>
      <c r="F328" s="7"/>
      <c r="G328" s="77"/>
      <c r="H328" s="13"/>
      <c r="I328" s="65"/>
    </row>
    <row r="329" spans="1:9">
      <c r="A329" s="19">
        <v>327</v>
      </c>
      <c r="B329" s="3">
        <v>45709</v>
      </c>
      <c r="C329" s="5" t="s">
        <v>124</v>
      </c>
      <c r="D329" s="5" t="s">
        <v>458</v>
      </c>
      <c r="E329" s="10">
        <v>675.75</v>
      </c>
      <c r="F329" s="7"/>
      <c r="G329" s="77"/>
      <c r="H329" s="13"/>
      <c r="I329" s="65"/>
    </row>
    <row r="330" spans="1:9">
      <c r="A330" s="19">
        <v>328</v>
      </c>
      <c r="B330" s="3">
        <v>45709</v>
      </c>
      <c r="C330" s="5" t="s">
        <v>459</v>
      </c>
      <c r="D330" s="5" t="s">
        <v>460</v>
      </c>
      <c r="E330" s="10">
        <v>418.57</v>
      </c>
      <c r="F330" s="7"/>
      <c r="G330" s="77"/>
      <c r="H330" s="13"/>
      <c r="I330" s="65"/>
    </row>
    <row r="331" spans="1:9">
      <c r="A331" s="19">
        <v>329</v>
      </c>
      <c r="B331" s="3">
        <v>45709</v>
      </c>
      <c r="C331" s="5" t="s">
        <v>461</v>
      </c>
      <c r="D331" s="5" t="s">
        <v>462</v>
      </c>
      <c r="E331" s="10">
        <v>461</v>
      </c>
      <c r="F331" s="7"/>
      <c r="G331" s="77"/>
      <c r="H331" s="13"/>
      <c r="I331" s="65"/>
    </row>
    <row r="332" spans="1:9">
      <c r="A332" s="19">
        <v>330</v>
      </c>
      <c r="B332" s="3">
        <v>45709</v>
      </c>
      <c r="C332" s="5" t="s">
        <v>285</v>
      </c>
      <c r="D332" s="5" t="s">
        <v>463</v>
      </c>
      <c r="E332" s="10">
        <v>3000</v>
      </c>
      <c r="F332" s="7"/>
      <c r="G332" s="77"/>
      <c r="H332" s="13"/>
      <c r="I332" s="65"/>
    </row>
    <row r="333" spans="1:9">
      <c r="A333" s="19">
        <v>331</v>
      </c>
      <c r="B333" s="3">
        <v>45709</v>
      </c>
      <c r="C333" s="5" t="s">
        <v>464</v>
      </c>
      <c r="D333" s="5" t="s">
        <v>465</v>
      </c>
      <c r="E333" s="10">
        <v>20000</v>
      </c>
      <c r="F333" s="7"/>
      <c r="G333" s="77"/>
      <c r="H333" s="13"/>
      <c r="I333" s="65"/>
    </row>
    <row r="334" spans="1:9">
      <c r="A334" s="19">
        <v>332</v>
      </c>
      <c r="B334" s="3">
        <v>45709</v>
      </c>
      <c r="C334" s="5" t="s">
        <v>466</v>
      </c>
      <c r="D334" s="5" t="s">
        <v>467</v>
      </c>
      <c r="E334" s="6">
        <v>15662.14</v>
      </c>
      <c r="F334" s="7"/>
      <c r="G334" s="77"/>
      <c r="H334" s="13"/>
      <c r="I334" s="65"/>
    </row>
    <row r="335" spans="1:9">
      <c r="A335" s="19">
        <v>333</v>
      </c>
      <c r="B335" s="3">
        <v>45709</v>
      </c>
      <c r="C335" s="5" t="s">
        <v>468</v>
      </c>
      <c r="D335" s="5" t="s">
        <v>469</v>
      </c>
      <c r="E335" s="10">
        <v>2175</v>
      </c>
      <c r="F335" s="7"/>
      <c r="G335" s="77"/>
      <c r="H335" s="13"/>
      <c r="I335" s="65"/>
    </row>
    <row r="336" spans="1:9">
      <c r="A336" s="19">
        <v>334</v>
      </c>
      <c r="B336" s="3">
        <v>45709</v>
      </c>
      <c r="C336" s="5" t="s">
        <v>470</v>
      </c>
      <c r="D336" s="55" t="s">
        <v>111</v>
      </c>
      <c r="E336" s="9">
        <v>14130.78</v>
      </c>
      <c r="F336" s="7"/>
      <c r="G336" s="77"/>
      <c r="H336" s="13"/>
      <c r="I336" s="65"/>
    </row>
    <row r="337" spans="1:9">
      <c r="A337" s="19">
        <v>335</v>
      </c>
      <c r="B337" s="3">
        <v>45709</v>
      </c>
      <c r="C337" s="5" t="s">
        <v>471</v>
      </c>
      <c r="D337" s="5" t="s">
        <v>472</v>
      </c>
      <c r="E337" s="10">
        <v>1942.5</v>
      </c>
      <c r="F337" s="7"/>
      <c r="G337" s="77"/>
      <c r="H337" s="13"/>
      <c r="I337" s="65"/>
    </row>
    <row r="338" spans="1:9">
      <c r="A338" s="19">
        <v>336</v>
      </c>
      <c r="B338" s="3">
        <v>45709</v>
      </c>
      <c r="C338" s="5" t="s">
        <v>119</v>
      </c>
      <c r="D338" s="5" t="s">
        <v>472</v>
      </c>
      <c r="E338" s="10">
        <v>3299</v>
      </c>
      <c r="F338" s="7"/>
      <c r="G338" s="77"/>
      <c r="H338" s="13"/>
      <c r="I338" s="65"/>
    </row>
    <row r="339" spans="1:9">
      <c r="A339" s="19">
        <v>337</v>
      </c>
      <c r="B339" s="3">
        <v>45709</v>
      </c>
      <c r="C339" s="5" t="s">
        <v>473</v>
      </c>
      <c r="D339" s="5" t="s">
        <v>472</v>
      </c>
      <c r="E339" s="10">
        <v>469.5</v>
      </c>
      <c r="F339" s="7"/>
      <c r="G339" s="77"/>
      <c r="H339" s="13"/>
      <c r="I339" s="65"/>
    </row>
    <row r="340" spans="1:9">
      <c r="A340" s="19">
        <v>338</v>
      </c>
      <c r="B340" s="3">
        <v>45709</v>
      </c>
      <c r="C340" s="5" t="s">
        <v>474</v>
      </c>
      <c r="D340" s="5" t="s">
        <v>472</v>
      </c>
      <c r="E340" s="10">
        <v>277</v>
      </c>
      <c r="F340" s="7"/>
      <c r="G340" s="77"/>
      <c r="H340" s="13"/>
      <c r="I340" s="65"/>
    </row>
    <row r="341" spans="1:9">
      <c r="A341" s="19">
        <v>339</v>
      </c>
      <c r="B341" s="3">
        <v>45709</v>
      </c>
      <c r="C341" s="5" t="s">
        <v>475</v>
      </c>
      <c r="D341" s="5" t="s">
        <v>476</v>
      </c>
      <c r="E341" s="6">
        <v>630</v>
      </c>
      <c r="F341" s="4"/>
      <c r="G341" s="4"/>
      <c r="H341" s="13"/>
      <c r="I341" s="65"/>
    </row>
    <row r="342" spans="1:9">
      <c r="A342" s="19">
        <v>340</v>
      </c>
      <c r="B342" s="3">
        <v>45709</v>
      </c>
      <c r="C342" s="5" t="s">
        <v>477</v>
      </c>
      <c r="D342" s="5" t="s">
        <v>478</v>
      </c>
      <c r="E342" s="10">
        <v>400</v>
      </c>
      <c r="F342" s="7"/>
      <c r="G342" s="77"/>
      <c r="H342" s="13"/>
      <c r="I342" s="65"/>
    </row>
    <row r="343" spans="1:9">
      <c r="A343" s="19">
        <v>341</v>
      </c>
      <c r="B343" s="3">
        <v>45709</v>
      </c>
      <c r="C343" s="15" t="s">
        <v>479</v>
      </c>
      <c r="D343" s="15" t="s">
        <v>480</v>
      </c>
      <c r="E343" s="14">
        <v>10000</v>
      </c>
      <c r="F343" s="4"/>
      <c r="G343" s="79"/>
      <c r="H343" s="13"/>
      <c r="I343" s="65"/>
    </row>
    <row r="344" spans="1:9">
      <c r="A344" s="19">
        <v>342</v>
      </c>
      <c r="B344" s="3">
        <v>45709</v>
      </c>
      <c r="C344" s="15" t="s">
        <v>481</v>
      </c>
      <c r="D344" s="15" t="s">
        <v>482</v>
      </c>
      <c r="E344" s="14">
        <v>20695.919999999998</v>
      </c>
      <c r="F344" s="4"/>
      <c r="G344" s="79"/>
      <c r="H344" s="13"/>
      <c r="I344" s="65"/>
    </row>
    <row r="345" spans="1:9">
      <c r="A345" s="19">
        <v>343</v>
      </c>
      <c r="B345" s="3">
        <v>45709</v>
      </c>
      <c r="C345" s="5" t="s">
        <v>483</v>
      </c>
      <c r="D345" s="5" t="s">
        <v>484</v>
      </c>
      <c r="E345" s="53">
        <v>2303.35</v>
      </c>
      <c r="F345" s="7"/>
      <c r="G345" s="77"/>
      <c r="H345" s="13"/>
      <c r="I345" s="65"/>
    </row>
    <row r="346" spans="1:9">
      <c r="A346" s="19">
        <v>344</v>
      </c>
      <c r="B346" s="3">
        <v>45709</v>
      </c>
      <c r="C346" s="5" t="s">
        <v>485</v>
      </c>
      <c r="D346" s="5" t="s">
        <v>72</v>
      </c>
      <c r="E346" s="27">
        <v>15102.74</v>
      </c>
      <c r="F346" s="7"/>
      <c r="G346" s="77"/>
      <c r="H346" s="13"/>
      <c r="I346" s="65"/>
    </row>
    <row r="347" spans="1:9">
      <c r="A347" s="19">
        <v>345</v>
      </c>
      <c r="B347" s="3">
        <v>45709</v>
      </c>
      <c r="C347" s="5" t="s">
        <v>486</v>
      </c>
      <c r="D347" s="5" t="s">
        <v>389</v>
      </c>
      <c r="E347" s="27">
        <v>2900</v>
      </c>
      <c r="F347" s="7"/>
      <c r="G347" s="77"/>
      <c r="H347" s="13"/>
      <c r="I347" s="65"/>
    </row>
    <row r="348" spans="1:9">
      <c r="A348" s="19">
        <v>346</v>
      </c>
      <c r="B348" s="3">
        <v>45709</v>
      </c>
      <c r="C348" s="5" t="s">
        <v>390</v>
      </c>
      <c r="D348" s="5" t="s">
        <v>389</v>
      </c>
      <c r="E348" s="27">
        <v>290</v>
      </c>
      <c r="F348" s="7"/>
      <c r="G348" s="77"/>
      <c r="H348" s="13"/>
      <c r="I348" s="65"/>
    </row>
    <row r="349" spans="1:9">
      <c r="A349" s="19">
        <v>347</v>
      </c>
      <c r="B349" s="64">
        <v>45713</v>
      </c>
      <c r="C349" s="5" t="s">
        <v>512</v>
      </c>
      <c r="D349" s="5" t="s">
        <v>409</v>
      </c>
      <c r="E349" s="14">
        <v>36575.360000000001</v>
      </c>
      <c r="G349" s="77"/>
      <c r="H349" s="13"/>
      <c r="I349" s="65"/>
    </row>
    <row r="350" spans="1:9">
      <c r="A350" s="19">
        <v>348</v>
      </c>
      <c r="B350" s="3">
        <v>45713</v>
      </c>
      <c r="C350" s="5" t="s">
        <v>487</v>
      </c>
      <c r="D350" s="5" t="s">
        <v>488</v>
      </c>
      <c r="E350" s="27">
        <v>586</v>
      </c>
      <c r="F350" s="7"/>
      <c r="G350" s="8"/>
      <c r="H350" s="13"/>
      <c r="I350" s="65"/>
    </row>
    <row r="351" spans="1:9">
      <c r="A351" s="19">
        <v>349</v>
      </c>
      <c r="B351" s="3">
        <v>45714</v>
      </c>
      <c r="C351" s="5" t="s">
        <v>489</v>
      </c>
      <c r="D351" s="5" t="s">
        <v>463</v>
      </c>
      <c r="E351" s="27">
        <v>6539.52</v>
      </c>
      <c r="F351" s="7"/>
      <c r="G351" s="8"/>
      <c r="H351" s="13"/>
      <c r="I351" s="65"/>
    </row>
    <row r="352" spans="1:9">
      <c r="A352" s="19">
        <v>350</v>
      </c>
      <c r="B352" s="3">
        <v>45714</v>
      </c>
      <c r="C352" s="5" t="s">
        <v>490</v>
      </c>
      <c r="D352" s="5" t="s">
        <v>10</v>
      </c>
      <c r="E352" s="27">
        <v>325000</v>
      </c>
      <c r="F352" s="7"/>
      <c r="G352" s="8"/>
      <c r="H352" s="13"/>
      <c r="I352" s="65"/>
    </row>
    <row r="353" spans="1:9">
      <c r="A353" s="19">
        <v>351</v>
      </c>
      <c r="B353" s="3">
        <v>45714</v>
      </c>
      <c r="C353" s="5" t="s">
        <v>491</v>
      </c>
      <c r="D353" s="5" t="s">
        <v>492</v>
      </c>
      <c r="E353" s="27">
        <v>18993.310000000001</v>
      </c>
      <c r="F353" s="7"/>
      <c r="G353" s="8"/>
      <c r="H353" s="13"/>
      <c r="I353" s="65"/>
    </row>
    <row r="354" spans="1:9">
      <c r="A354" s="19">
        <v>352</v>
      </c>
      <c r="B354" s="3">
        <v>45714</v>
      </c>
      <c r="C354" s="5" t="s">
        <v>493</v>
      </c>
      <c r="D354" s="5" t="s">
        <v>494</v>
      </c>
      <c r="E354" s="23">
        <v>7835.47</v>
      </c>
      <c r="F354" s="7">
        <v>1235.0999999999999</v>
      </c>
      <c r="G354" s="8">
        <f>E354-F354</f>
        <v>6600.3700000000008</v>
      </c>
      <c r="H354" s="13"/>
      <c r="I354" s="65"/>
    </row>
    <row r="355" spans="1:9">
      <c r="A355" s="19">
        <v>353</v>
      </c>
      <c r="B355" s="3">
        <v>45714</v>
      </c>
      <c r="C355" s="5" t="s">
        <v>495</v>
      </c>
      <c r="D355" s="5" t="s">
        <v>494</v>
      </c>
      <c r="E355" s="27">
        <v>7835.47</v>
      </c>
      <c r="F355" s="7">
        <v>1235.0999999999999</v>
      </c>
      <c r="G355" s="8">
        <v>6600.37</v>
      </c>
      <c r="H355" s="13"/>
      <c r="I355" s="65"/>
    </row>
    <row r="356" spans="1:9">
      <c r="A356" s="19">
        <v>354</v>
      </c>
      <c r="B356" s="3">
        <v>45719</v>
      </c>
      <c r="C356" s="5" t="s">
        <v>496</v>
      </c>
      <c r="D356" s="5" t="s">
        <v>497</v>
      </c>
      <c r="E356" s="24">
        <v>112.79</v>
      </c>
      <c r="F356" s="13"/>
      <c r="G356" s="77"/>
      <c r="H356" s="13"/>
      <c r="I356" s="65"/>
    </row>
    <row r="357" spans="1:9">
      <c r="A357" s="19">
        <v>355</v>
      </c>
      <c r="B357" s="3">
        <v>45719</v>
      </c>
      <c r="C357" s="5" t="s">
        <v>498</v>
      </c>
      <c r="D357" s="5" t="s">
        <v>499</v>
      </c>
      <c r="E357" s="24">
        <v>303.23</v>
      </c>
      <c r="F357" s="13"/>
      <c r="G357" s="77"/>
      <c r="H357" s="13"/>
      <c r="I357" s="65"/>
    </row>
    <row r="358" spans="1:9">
      <c r="A358" s="19">
        <v>356</v>
      </c>
      <c r="B358" s="3">
        <v>45719</v>
      </c>
      <c r="C358" s="5" t="s">
        <v>500</v>
      </c>
      <c r="D358" s="5" t="s">
        <v>501</v>
      </c>
      <c r="E358" s="24">
        <v>542.51</v>
      </c>
      <c r="F358" s="13"/>
      <c r="G358" s="77"/>
      <c r="H358" s="13"/>
      <c r="I358" s="65"/>
    </row>
    <row r="359" spans="1:9">
      <c r="A359" s="19">
        <v>357</v>
      </c>
      <c r="B359" s="3">
        <v>45719</v>
      </c>
      <c r="C359" s="5" t="s">
        <v>502</v>
      </c>
      <c r="D359" s="5" t="s">
        <v>503</v>
      </c>
      <c r="E359" s="24">
        <v>337.88</v>
      </c>
      <c r="F359" s="13"/>
      <c r="G359" s="77"/>
      <c r="H359" s="13"/>
      <c r="I359" s="65"/>
    </row>
    <row r="360" spans="1:9">
      <c r="A360" s="19">
        <v>358</v>
      </c>
      <c r="B360" s="3">
        <v>45719</v>
      </c>
      <c r="C360" s="5" t="s">
        <v>504</v>
      </c>
      <c r="D360" s="5" t="s">
        <v>505</v>
      </c>
      <c r="E360" s="24">
        <v>174.71</v>
      </c>
      <c r="F360" s="13"/>
      <c r="G360" s="77"/>
      <c r="H360" s="13"/>
      <c r="I360" s="65"/>
    </row>
    <row r="361" spans="1:9">
      <c r="A361" s="19">
        <v>359</v>
      </c>
      <c r="B361" s="3">
        <v>45719</v>
      </c>
      <c r="C361" s="5" t="s">
        <v>506</v>
      </c>
      <c r="D361" s="5" t="s">
        <v>507</v>
      </c>
      <c r="E361" s="24">
        <v>1358.73</v>
      </c>
      <c r="F361" s="13"/>
      <c r="G361" s="77"/>
      <c r="H361" s="13"/>
      <c r="I361" s="65"/>
    </row>
    <row r="362" spans="1:9">
      <c r="A362" s="19">
        <v>360</v>
      </c>
      <c r="B362" s="3">
        <v>45719</v>
      </c>
      <c r="C362" s="5" t="s">
        <v>508</v>
      </c>
      <c r="D362" s="5" t="s">
        <v>509</v>
      </c>
      <c r="E362" s="24">
        <v>1021.57</v>
      </c>
      <c r="F362" s="13"/>
      <c r="G362" s="77"/>
      <c r="H362" s="13"/>
      <c r="I362" s="65"/>
    </row>
    <row r="363" spans="1:9">
      <c r="A363" s="19">
        <v>361</v>
      </c>
      <c r="B363" s="3">
        <v>45719</v>
      </c>
      <c r="C363" s="5" t="s">
        <v>510</v>
      </c>
      <c r="D363" s="5" t="s">
        <v>511</v>
      </c>
      <c r="E363" s="24">
        <v>109.8</v>
      </c>
      <c r="F363" s="13"/>
      <c r="G363" s="77"/>
      <c r="H363" s="13"/>
      <c r="I363" s="65"/>
    </row>
    <row r="364" spans="1:9">
      <c r="A364" s="19">
        <v>362</v>
      </c>
      <c r="B364" s="3">
        <v>45719</v>
      </c>
      <c r="C364" s="5" t="s">
        <v>513</v>
      </c>
      <c r="D364" s="5" t="s">
        <v>514</v>
      </c>
      <c r="E364" s="24">
        <v>3559.64</v>
      </c>
      <c r="F364" s="7"/>
      <c r="G364" s="8"/>
      <c r="H364" s="8"/>
    </row>
    <row r="365" spans="1:9">
      <c r="A365" s="19">
        <v>363</v>
      </c>
      <c r="B365" s="3">
        <v>45721</v>
      </c>
      <c r="C365" s="54" t="s">
        <v>515</v>
      </c>
      <c r="D365" s="5" t="s">
        <v>10</v>
      </c>
      <c r="E365" s="24">
        <v>14499.08</v>
      </c>
      <c r="F365" s="7"/>
      <c r="G365" s="8"/>
      <c r="H365" s="8"/>
    </row>
    <row r="366" spans="1:9">
      <c r="A366" s="19">
        <v>364</v>
      </c>
      <c r="B366" s="3">
        <v>45721</v>
      </c>
      <c r="C366" s="54" t="s">
        <v>516</v>
      </c>
      <c r="D366" s="11" t="s">
        <v>10</v>
      </c>
      <c r="E366" s="24">
        <v>106271.53</v>
      </c>
      <c r="F366" s="7"/>
      <c r="G366" s="8"/>
      <c r="H366" s="8"/>
    </row>
    <row r="367" spans="1:9">
      <c r="A367" s="19">
        <v>365</v>
      </c>
      <c r="B367" s="3">
        <v>45721</v>
      </c>
      <c r="C367" s="54" t="s">
        <v>517</v>
      </c>
      <c r="D367" s="5" t="s">
        <v>10</v>
      </c>
      <c r="E367" s="24">
        <v>11812.21</v>
      </c>
      <c r="F367" s="7"/>
      <c r="G367" s="8"/>
      <c r="H367" s="8"/>
    </row>
    <row r="368" spans="1:9">
      <c r="A368" s="19">
        <v>366</v>
      </c>
      <c r="B368" s="3">
        <v>45721</v>
      </c>
      <c r="C368" s="54" t="s">
        <v>518</v>
      </c>
      <c r="D368" s="11" t="s">
        <v>10</v>
      </c>
      <c r="E368" s="24">
        <v>27345.98</v>
      </c>
      <c r="F368" s="7"/>
      <c r="G368" s="8"/>
      <c r="H368" s="8"/>
    </row>
    <row r="369" spans="1:1056">
      <c r="A369" s="19">
        <v>367</v>
      </c>
      <c r="B369" s="3">
        <v>45721</v>
      </c>
      <c r="C369" s="5" t="s">
        <v>519</v>
      </c>
      <c r="D369" s="11" t="s">
        <v>10</v>
      </c>
      <c r="E369" s="24">
        <v>28677.52</v>
      </c>
      <c r="F369" s="7"/>
      <c r="G369" s="10"/>
      <c r="H369" s="8"/>
    </row>
    <row r="370" spans="1:1056">
      <c r="A370" s="19">
        <v>368</v>
      </c>
      <c r="B370" s="3">
        <v>45721</v>
      </c>
      <c r="C370" s="5" t="s">
        <v>520</v>
      </c>
      <c r="D370" s="5" t="s">
        <v>10</v>
      </c>
      <c r="E370" s="24">
        <v>14720.47</v>
      </c>
      <c r="F370" s="7"/>
      <c r="G370" s="8"/>
      <c r="H370" s="8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  <c r="IW370" s="65"/>
      <c r="IX370" s="65"/>
      <c r="IY370" s="65"/>
      <c r="IZ370" s="65"/>
      <c r="JA370" s="65"/>
      <c r="JB370" s="65"/>
      <c r="JC370" s="65"/>
      <c r="JD370" s="65"/>
      <c r="JE370" s="65"/>
      <c r="JF370" s="65"/>
      <c r="JG370" s="65"/>
      <c r="JH370" s="65"/>
      <c r="JI370" s="65"/>
      <c r="JJ370" s="65"/>
      <c r="JK370" s="65"/>
      <c r="JL370" s="65"/>
      <c r="JM370" s="65"/>
      <c r="JN370" s="65"/>
      <c r="JO370" s="65"/>
      <c r="JP370" s="65"/>
      <c r="JQ370" s="65"/>
      <c r="JR370" s="65"/>
      <c r="JS370" s="65"/>
      <c r="JT370" s="65"/>
      <c r="JU370" s="65"/>
      <c r="JV370" s="65"/>
      <c r="JW370" s="65"/>
      <c r="JX370" s="65"/>
      <c r="JY370" s="65"/>
      <c r="JZ370" s="65"/>
      <c r="KA370" s="65"/>
      <c r="KB370" s="65"/>
      <c r="KC370" s="65"/>
      <c r="KD370" s="65"/>
      <c r="KE370" s="65"/>
      <c r="KF370" s="65"/>
      <c r="KG370" s="65"/>
      <c r="KH370" s="65"/>
      <c r="KI370" s="65"/>
      <c r="KJ370" s="65"/>
      <c r="KK370" s="65"/>
      <c r="KL370" s="65"/>
      <c r="KM370" s="65"/>
      <c r="KN370" s="65"/>
      <c r="KO370" s="65"/>
      <c r="KP370" s="65"/>
      <c r="KQ370" s="65"/>
      <c r="KR370" s="65"/>
      <c r="KS370" s="65"/>
      <c r="KT370" s="65"/>
      <c r="KU370" s="65"/>
      <c r="KV370" s="65"/>
      <c r="KW370" s="65"/>
      <c r="KX370" s="65"/>
      <c r="KY370" s="65"/>
      <c r="KZ370" s="65"/>
      <c r="LA370" s="65"/>
      <c r="LB370" s="65"/>
      <c r="LC370" s="65"/>
      <c r="LD370" s="65"/>
      <c r="LE370" s="65"/>
      <c r="LF370" s="65"/>
      <c r="LG370" s="65"/>
      <c r="LH370" s="65"/>
      <c r="LI370" s="65"/>
      <c r="LJ370" s="65"/>
      <c r="LK370" s="65"/>
      <c r="LL370" s="65"/>
      <c r="LM370" s="65"/>
      <c r="LN370" s="65"/>
      <c r="LO370" s="65"/>
      <c r="LP370" s="65"/>
      <c r="LQ370" s="65"/>
      <c r="LR370" s="65"/>
      <c r="LS370" s="65"/>
      <c r="LT370" s="65"/>
      <c r="LU370" s="65"/>
      <c r="LV370" s="65"/>
      <c r="LW370" s="65"/>
      <c r="LX370" s="65"/>
      <c r="LY370" s="65"/>
      <c r="LZ370" s="65"/>
      <c r="MA370" s="65"/>
      <c r="MB370" s="65"/>
      <c r="MC370" s="65"/>
      <c r="MD370" s="65"/>
      <c r="ME370" s="65"/>
      <c r="MF370" s="65"/>
      <c r="MG370" s="65"/>
      <c r="MH370" s="65"/>
      <c r="MI370" s="65"/>
      <c r="MJ370" s="65"/>
      <c r="MK370" s="65"/>
      <c r="ML370" s="65"/>
      <c r="MM370" s="65"/>
      <c r="MN370" s="65"/>
      <c r="MO370" s="65"/>
      <c r="MP370" s="65"/>
      <c r="MQ370" s="65"/>
      <c r="MR370" s="65"/>
      <c r="MS370" s="65"/>
      <c r="MT370" s="65"/>
      <c r="MU370" s="65"/>
      <c r="MV370" s="65"/>
      <c r="MW370" s="65"/>
      <c r="MX370" s="65"/>
      <c r="MY370" s="65"/>
      <c r="MZ370" s="65"/>
      <c r="NA370" s="65"/>
      <c r="NB370" s="65"/>
      <c r="NC370" s="65"/>
      <c r="ND370" s="65"/>
      <c r="NE370" s="65"/>
      <c r="NF370" s="65"/>
      <c r="NG370" s="65"/>
      <c r="NH370" s="65"/>
      <c r="NI370" s="65"/>
      <c r="NJ370" s="65"/>
      <c r="NK370" s="65"/>
      <c r="NL370" s="65"/>
      <c r="NM370" s="65"/>
      <c r="NN370" s="65"/>
      <c r="NO370" s="65"/>
      <c r="NP370" s="65"/>
      <c r="NQ370" s="65"/>
      <c r="NR370" s="65"/>
      <c r="NS370" s="65"/>
      <c r="NT370" s="65"/>
      <c r="NU370" s="65"/>
      <c r="NV370" s="65"/>
      <c r="NW370" s="65"/>
      <c r="NX370" s="65"/>
      <c r="NY370" s="65"/>
      <c r="NZ370" s="65"/>
      <c r="OA370" s="65"/>
      <c r="OB370" s="65"/>
      <c r="OC370" s="65"/>
      <c r="OD370" s="65"/>
      <c r="OE370" s="65"/>
      <c r="OF370" s="65"/>
      <c r="OG370" s="65"/>
      <c r="OH370" s="65"/>
      <c r="OI370" s="65"/>
      <c r="OJ370" s="65"/>
      <c r="OK370" s="65"/>
      <c r="OL370" s="65"/>
      <c r="OM370" s="65"/>
      <c r="ON370" s="65"/>
      <c r="OO370" s="65"/>
      <c r="OP370" s="65"/>
      <c r="OQ370" s="65"/>
      <c r="OR370" s="65"/>
      <c r="OS370" s="65"/>
      <c r="OT370" s="65"/>
      <c r="OU370" s="65"/>
      <c r="OV370" s="65"/>
      <c r="OW370" s="65"/>
      <c r="OX370" s="65"/>
      <c r="OY370" s="65"/>
      <c r="OZ370" s="65"/>
      <c r="PA370" s="65"/>
      <c r="PB370" s="65"/>
      <c r="PC370" s="65"/>
      <c r="PD370" s="65"/>
      <c r="PE370" s="65"/>
      <c r="PF370" s="65"/>
      <c r="PG370" s="65"/>
      <c r="PH370" s="65"/>
      <c r="PI370" s="65"/>
      <c r="PJ370" s="65"/>
      <c r="PK370" s="65"/>
      <c r="PL370" s="65"/>
      <c r="PM370" s="65"/>
      <c r="PN370" s="65"/>
      <c r="PO370" s="65"/>
      <c r="PP370" s="65"/>
      <c r="PQ370" s="65"/>
      <c r="PR370" s="65"/>
      <c r="PS370" s="65"/>
      <c r="PT370" s="65"/>
      <c r="PU370" s="65"/>
      <c r="PV370" s="65"/>
      <c r="PW370" s="65"/>
      <c r="PX370" s="65"/>
      <c r="PY370" s="65"/>
      <c r="PZ370" s="65"/>
      <c r="QA370" s="65"/>
      <c r="QB370" s="65"/>
      <c r="QC370" s="65"/>
      <c r="QD370" s="65"/>
      <c r="QE370" s="65"/>
      <c r="QF370" s="65"/>
      <c r="QG370" s="65"/>
      <c r="QH370" s="65"/>
      <c r="QI370" s="65"/>
      <c r="QJ370" s="65"/>
      <c r="QK370" s="65"/>
      <c r="QL370" s="65"/>
      <c r="QM370" s="65"/>
      <c r="QN370" s="65"/>
      <c r="QO370" s="65"/>
      <c r="QP370" s="65"/>
      <c r="QQ370" s="65"/>
      <c r="QR370" s="65"/>
      <c r="QS370" s="65"/>
      <c r="QT370" s="65"/>
      <c r="QU370" s="65"/>
      <c r="QV370" s="65"/>
      <c r="QW370" s="65"/>
      <c r="QX370" s="65"/>
      <c r="QY370" s="65"/>
      <c r="QZ370" s="65"/>
      <c r="RA370" s="65"/>
      <c r="RB370" s="65"/>
      <c r="RC370" s="65"/>
      <c r="RD370" s="65"/>
      <c r="RE370" s="65"/>
      <c r="RF370" s="65"/>
      <c r="RG370" s="65"/>
      <c r="RH370" s="65"/>
      <c r="RI370" s="65"/>
      <c r="RJ370" s="65"/>
      <c r="RK370" s="65"/>
      <c r="RL370" s="65"/>
      <c r="RM370" s="65"/>
      <c r="RN370" s="65"/>
      <c r="RO370" s="65"/>
      <c r="RP370" s="65"/>
      <c r="RQ370" s="65"/>
      <c r="RR370" s="65"/>
      <c r="RS370" s="65"/>
      <c r="RT370" s="65"/>
      <c r="RU370" s="65"/>
      <c r="RV370" s="65"/>
      <c r="RW370" s="65"/>
      <c r="RX370" s="65"/>
      <c r="RY370" s="65"/>
      <c r="RZ370" s="65"/>
      <c r="SA370" s="65"/>
      <c r="SB370" s="65"/>
      <c r="SC370" s="65"/>
      <c r="SD370" s="65"/>
      <c r="SE370" s="65"/>
      <c r="SF370" s="65"/>
      <c r="SG370" s="65"/>
      <c r="SH370" s="65"/>
      <c r="SI370" s="65"/>
      <c r="SJ370" s="65"/>
      <c r="SK370" s="65"/>
      <c r="SL370" s="65"/>
      <c r="SM370" s="65"/>
      <c r="SN370" s="65"/>
      <c r="SO370" s="65"/>
      <c r="SP370" s="65"/>
      <c r="SQ370" s="65"/>
      <c r="SR370" s="65"/>
      <c r="SS370" s="65"/>
      <c r="ST370" s="65"/>
      <c r="SU370" s="65"/>
      <c r="SV370" s="65"/>
      <c r="SW370" s="65"/>
      <c r="SX370" s="65"/>
      <c r="SY370" s="65"/>
      <c r="SZ370" s="65"/>
      <c r="TA370" s="65"/>
      <c r="TB370" s="65"/>
      <c r="TC370" s="65"/>
      <c r="TD370" s="65"/>
      <c r="TE370" s="65"/>
      <c r="TF370" s="65"/>
      <c r="TG370" s="65"/>
      <c r="TH370" s="65"/>
      <c r="TI370" s="65"/>
      <c r="TJ370" s="65"/>
      <c r="TK370" s="65"/>
      <c r="TL370" s="65"/>
      <c r="TM370" s="65"/>
      <c r="TN370" s="65"/>
      <c r="TO370" s="65"/>
      <c r="TP370" s="65"/>
      <c r="TQ370" s="65"/>
      <c r="TR370" s="65"/>
      <c r="TS370" s="65"/>
      <c r="TT370" s="65"/>
      <c r="TU370" s="65"/>
      <c r="TV370" s="65"/>
      <c r="TW370" s="65"/>
      <c r="TX370" s="65"/>
      <c r="TY370" s="65"/>
      <c r="TZ370" s="65"/>
      <c r="UA370" s="65"/>
      <c r="UB370" s="65"/>
      <c r="UC370" s="65"/>
      <c r="UD370" s="65"/>
      <c r="UE370" s="65"/>
      <c r="UF370" s="65"/>
      <c r="UG370" s="65"/>
      <c r="UH370" s="65"/>
      <c r="UI370" s="65"/>
      <c r="UJ370" s="65"/>
      <c r="UK370" s="65"/>
      <c r="UL370" s="65"/>
      <c r="UM370" s="65"/>
      <c r="UN370" s="65"/>
      <c r="UO370" s="65"/>
      <c r="UP370" s="65"/>
      <c r="UQ370" s="65"/>
      <c r="UR370" s="65"/>
      <c r="US370" s="65"/>
      <c r="UT370" s="65"/>
      <c r="UU370" s="65"/>
      <c r="UV370" s="65"/>
      <c r="UW370" s="65"/>
      <c r="UX370" s="65"/>
      <c r="UY370" s="65"/>
      <c r="UZ370" s="65"/>
      <c r="VA370" s="65"/>
      <c r="VB370" s="65"/>
      <c r="VC370" s="65"/>
      <c r="VD370" s="65"/>
      <c r="VE370" s="65"/>
      <c r="VF370" s="65"/>
      <c r="VG370" s="65"/>
      <c r="VH370" s="65"/>
      <c r="VI370" s="65"/>
      <c r="VJ370" s="65"/>
      <c r="VK370" s="65"/>
      <c r="VL370" s="65"/>
      <c r="VM370" s="65"/>
      <c r="VN370" s="65"/>
      <c r="VO370" s="65"/>
      <c r="VP370" s="65"/>
      <c r="VQ370" s="65"/>
      <c r="VR370" s="65"/>
      <c r="VS370" s="65"/>
      <c r="VT370" s="65"/>
      <c r="VU370" s="65"/>
      <c r="VV370" s="65"/>
      <c r="VW370" s="65"/>
      <c r="VX370" s="65"/>
      <c r="VY370" s="65"/>
      <c r="VZ370" s="65"/>
      <c r="WA370" s="65"/>
      <c r="WB370" s="65"/>
      <c r="WC370" s="65"/>
      <c r="WD370" s="65"/>
      <c r="WE370" s="65"/>
      <c r="WF370" s="65"/>
      <c r="WG370" s="65"/>
      <c r="WH370" s="65"/>
      <c r="WI370" s="65"/>
      <c r="WJ370" s="65"/>
      <c r="WK370" s="65"/>
      <c r="WL370" s="65"/>
      <c r="WM370" s="65"/>
      <c r="WN370" s="65"/>
      <c r="WO370" s="65"/>
      <c r="WP370" s="65"/>
      <c r="WQ370" s="65"/>
      <c r="WR370" s="65"/>
      <c r="WS370" s="65"/>
      <c r="WT370" s="65"/>
      <c r="WU370" s="65"/>
      <c r="WV370" s="65"/>
      <c r="WW370" s="65"/>
      <c r="WX370" s="65"/>
      <c r="WY370" s="65"/>
      <c r="WZ370" s="65"/>
      <c r="XA370" s="65"/>
      <c r="XB370" s="65"/>
      <c r="XC370" s="65"/>
      <c r="XD370" s="65"/>
      <c r="XE370" s="65"/>
      <c r="XF370" s="65"/>
      <c r="XG370" s="65"/>
      <c r="XH370" s="65"/>
      <c r="XI370" s="65"/>
      <c r="XJ370" s="65"/>
      <c r="XK370" s="65"/>
      <c r="XL370" s="65"/>
      <c r="XM370" s="65"/>
      <c r="XN370" s="65"/>
      <c r="XO370" s="65"/>
      <c r="XP370" s="65"/>
      <c r="XQ370" s="65"/>
      <c r="XR370" s="65"/>
      <c r="XS370" s="65"/>
      <c r="XT370" s="65"/>
      <c r="XU370" s="65"/>
      <c r="XV370" s="65"/>
      <c r="XW370" s="65"/>
      <c r="XX370" s="65"/>
      <c r="XY370" s="65"/>
      <c r="XZ370" s="65"/>
      <c r="YA370" s="65"/>
      <c r="YB370" s="65"/>
      <c r="YC370" s="65"/>
      <c r="YD370" s="65"/>
      <c r="YE370" s="65"/>
      <c r="YF370" s="65"/>
      <c r="YG370" s="65"/>
      <c r="YH370" s="65"/>
      <c r="YI370" s="65"/>
      <c r="YJ370" s="65"/>
      <c r="YK370" s="65"/>
      <c r="YL370" s="65"/>
      <c r="YM370" s="65"/>
      <c r="YN370" s="65"/>
      <c r="YO370" s="65"/>
      <c r="YP370" s="65"/>
      <c r="YQ370" s="65"/>
      <c r="YR370" s="65"/>
      <c r="YS370" s="65"/>
      <c r="YT370" s="65"/>
      <c r="YU370" s="65"/>
      <c r="YV370" s="65"/>
      <c r="YW370" s="65"/>
      <c r="YX370" s="65"/>
      <c r="YY370" s="65"/>
      <c r="YZ370" s="65"/>
      <c r="ZA370" s="65"/>
      <c r="ZB370" s="65"/>
      <c r="ZC370" s="65"/>
      <c r="ZD370" s="65"/>
      <c r="ZE370" s="65"/>
      <c r="ZF370" s="65"/>
      <c r="ZG370" s="65"/>
      <c r="ZH370" s="65"/>
      <c r="ZI370" s="65"/>
      <c r="ZJ370" s="65"/>
      <c r="ZK370" s="65"/>
      <c r="ZL370" s="65"/>
      <c r="ZM370" s="65"/>
      <c r="ZN370" s="65"/>
      <c r="ZO370" s="65"/>
      <c r="ZP370" s="65"/>
      <c r="ZQ370" s="65"/>
      <c r="ZR370" s="65"/>
      <c r="ZS370" s="65"/>
      <c r="ZT370" s="65"/>
      <c r="ZU370" s="65"/>
      <c r="ZV370" s="65"/>
      <c r="ZW370" s="65"/>
      <c r="ZX370" s="65"/>
      <c r="ZY370" s="65"/>
      <c r="ZZ370" s="65"/>
      <c r="AAA370" s="65"/>
      <c r="AAB370" s="65"/>
      <c r="AAC370" s="65"/>
      <c r="AAD370" s="65"/>
      <c r="AAE370" s="65"/>
      <c r="AAF370" s="65"/>
      <c r="AAG370" s="65"/>
      <c r="AAH370" s="65"/>
      <c r="AAI370" s="65"/>
      <c r="AAJ370" s="65"/>
      <c r="AAK370" s="65"/>
      <c r="AAL370" s="65"/>
      <c r="AAM370" s="65"/>
      <c r="AAN370" s="65"/>
      <c r="AAO370" s="65"/>
      <c r="AAP370" s="65"/>
      <c r="AAQ370" s="65"/>
      <c r="AAR370" s="65"/>
      <c r="AAS370" s="65"/>
      <c r="AAT370" s="65"/>
      <c r="AAU370" s="65"/>
      <c r="AAV370" s="65"/>
      <c r="AAW370" s="65"/>
      <c r="AAX370" s="65"/>
      <c r="AAY370" s="65"/>
      <c r="AAZ370" s="65"/>
      <c r="ABA370" s="65"/>
      <c r="ABB370" s="65"/>
      <c r="ABC370" s="65"/>
      <c r="ABD370" s="65"/>
      <c r="ABE370" s="65"/>
      <c r="ABF370" s="65"/>
      <c r="ABG370" s="65"/>
      <c r="ABH370" s="65"/>
      <c r="ABI370" s="65"/>
      <c r="ABJ370" s="65"/>
      <c r="ABK370" s="65"/>
      <c r="ABL370" s="65"/>
      <c r="ABM370" s="65"/>
      <c r="ABN370" s="65"/>
      <c r="ABO370" s="65"/>
      <c r="ABP370" s="65"/>
      <c r="ABQ370" s="65"/>
      <c r="ABR370" s="65"/>
      <c r="ABS370" s="65"/>
      <c r="ABT370" s="65"/>
      <c r="ABU370" s="65"/>
      <c r="ABV370" s="65"/>
      <c r="ABW370" s="65"/>
      <c r="ABX370" s="65"/>
      <c r="ABY370" s="65"/>
      <c r="ABZ370" s="65"/>
      <c r="ACA370" s="65"/>
      <c r="ACB370" s="65"/>
      <c r="ACC370" s="65"/>
      <c r="ACD370" s="65"/>
      <c r="ACE370" s="65"/>
      <c r="ACF370" s="65"/>
      <c r="ACG370" s="65"/>
      <c r="ACH370" s="65"/>
      <c r="ACI370" s="65"/>
      <c r="ACJ370" s="65"/>
      <c r="ACK370" s="65"/>
      <c r="ACL370" s="65"/>
      <c r="ACM370" s="65"/>
      <c r="ACN370" s="65"/>
      <c r="ACO370" s="65"/>
      <c r="ACP370" s="65"/>
      <c r="ACQ370" s="65"/>
      <c r="ACR370" s="65"/>
      <c r="ACS370" s="65"/>
      <c r="ACT370" s="65"/>
      <c r="ACU370" s="65"/>
      <c r="ACV370" s="65"/>
      <c r="ACW370" s="65"/>
      <c r="ACX370" s="65"/>
      <c r="ACY370" s="65"/>
      <c r="ACZ370" s="65"/>
      <c r="ADA370" s="65"/>
      <c r="ADB370" s="65"/>
      <c r="ADC370" s="65"/>
      <c r="ADD370" s="65"/>
      <c r="ADE370" s="65"/>
      <c r="ADF370" s="65"/>
      <c r="ADG370" s="65"/>
      <c r="ADH370" s="65"/>
      <c r="ADI370" s="65"/>
      <c r="ADJ370" s="65"/>
      <c r="ADK370" s="65"/>
      <c r="ADL370" s="65"/>
      <c r="ADM370" s="65"/>
      <c r="ADN370" s="65"/>
      <c r="ADO370" s="65"/>
      <c r="ADP370" s="65"/>
      <c r="ADQ370" s="65"/>
      <c r="ADR370" s="65"/>
      <c r="ADS370" s="65"/>
      <c r="ADT370" s="65"/>
      <c r="ADU370" s="65"/>
      <c r="ADV370" s="65"/>
      <c r="ADW370" s="65"/>
      <c r="ADX370" s="65"/>
      <c r="ADY370" s="65"/>
      <c r="ADZ370" s="65"/>
      <c r="AEA370" s="65"/>
      <c r="AEB370" s="65"/>
      <c r="AEC370" s="65"/>
      <c r="AED370" s="65"/>
      <c r="AEE370" s="65"/>
      <c r="AEF370" s="65"/>
      <c r="AEG370" s="65"/>
      <c r="AEH370" s="65"/>
      <c r="AEI370" s="65"/>
      <c r="AEJ370" s="65"/>
      <c r="AEK370" s="65"/>
      <c r="AEL370" s="65"/>
      <c r="AEM370" s="65"/>
      <c r="AEN370" s="65"/>
      <c r="AEO370" s="65"/>
      <c r="AEP370" s="65"/>
      <c r="AEQ370" s="65"/>
      <c r="AER370" s="65"/>
      <c r="AES370" s="65"/>
      <c r="AET370" s="65"/>
      <c r="AEU370" s="65"/>
      <c r="AEV370" s="65"/>
      <c r="AEW370" s="65"/>
      <c r="AEX370" s="65"/>
      <c r="AEY370" s="65"/>
      <c r="AEZ370" s="65"/>
      <c r="AFA370" s="65"/>
      <c r="AFB370" s="65"/>
      <c r="AFC370" s="65"/>
      <c r="AFD370" s="65"/>
      <c r="AFE370" s="65"/>
      <c r="AFF370" s="65"/>
      <c r="AFG370" s="65"/>
      <c r="AFH370" s="65"/>
      <c r="AFI370" s="65"/>
      <c r="AFJ370" s="65"/>
      <c r="AFK370" s="65"/>
      <c r="AFL370" s="65"/>
      <c r="AFM370" s="65"/>
      <c r="AFN370" s="65"/>
      <c r="AFO370" s="65"/>
      <c r="AFP370" s="65"/>
      <c r="AFQ370" s="65"/>
      <c r="AFR370" s="65"/>
      <c r="AFS370" s="65"/>
      <c r="AFT370" s="65"/>
      <c r="AFU370" s="65"/>
      <c r="AFV370" s="65"/>
      <c r="AFW370" s="65"/>
      <c r="AFX370" s="65"/>
      <c r="AFY370" s="65"/>
      <c r="AFZ370" s="65"/>
      <c r="AGA370" s="65"/>
      <c r="AGB370" s="65"/>
      <c r="AGC370" s="65"/>
      <c r="AGD370" s="65"/>
      <c r="AGE370" s="65"/>
      <c r="AGF370" s="65"/>
      <c r="AGG370" s="65"/>
      <c r="AGH370" s="65"/>
      <c r="AGI370" s="65"/>
      <c r="AGJ370" s="65"/>
      <c r="AGK370" s="65"/>
      <c r="AGL370" s="65"/>
      <c r="AGM370" s="65"/>
      <c r="AGN370" s="65"/>
      <c r="AGO370" s="65"/>
      <c r="AGP370" s="65"/>
      <c r="AGQ370" s="65"/>
      <c r="AGR370" s="65"/>
      <c r="AGS370" s="65"/>
      <c r="AGT370" s="65"/>
      <c r="AGU370" s="65"/>
      <c r="AGV370" s="65"/>
      <c r="AGW370" s="65"/>
      <c r="AGX370" s="65"/>
      <c r="AGY370" s="65"/>
      <c r="AGZ370" s="65"/>
      <c r="AHA370" s="65"/>
      <c r="AHB370" s="65"/>
      <c r="AHC370" s="65"/>
      <c r="AHD370" s="65"/>
      <c r="AHE370" s="65"/>
      <c r="AHF370" s="65"/>
      <c r="AHG370" s="65"/>
      <c r="AHH370" s="65"/>
      <c r="AHI370" s="65"/>
      <c r="AHJ370" s="65"/>
      <c r="AHK370" s="65"/>
      <c r="AHL370" s="65"/>
      <c r="AHM370" s="65"/>
      <c r="AHN370" s="65"/>
      <c r="AHO370" s="65"/>
      <c r="AHP370" s="65"/>
      <c r="AHQ370" s="65"/>
      <c r="AHR370" s="65"/>
      <c r="AHS370" s="65"/>
      <c r="AHT370" s="65"/>
      <c r="AHU370" s="65"/>
      <c r="AHV370" s="65"/>
      <c r="AHW370" s="65"/>
      <c r="AHX370" s="65"/>
      <c r="AHY370" s="65"/>
      <c r="AHZ370" s="65"/>
      <c r="AIA370" s="65"/>
      <c r="AIB370" s="65"/>
      <c r="AIC370" s="65"/>
      <c r="AID370" s="65"/>
      <c r="AIE370" s="65"/>
      <c r="AIF370" s="65"/>
      <c r="AIG370" s="65"/>
      <c r="AIH370" s="65"/>
      <c r="AII370" s="65"/>
      <c r="AIJ370" s="65"/>
      <c r="AIK370" s="65"/>
      <c r="AIL370" s="65"/>
      <c r="AIM370" s="65"/>
      <c r="AIN370" s="65"/>
      <c r="AIO370" s="65"/>
      <c r="AIP370" s="65"/>
      <c r="AIQ370" s="65"/>
      <c r="AIR370" s="65"/>
      <c r="AIS370" s="65"/>
      <c r="AIT370" s="65"/>
      <c r="AIU370" s="65"/>
      <c r="AIV370" s="65"/>
      <c r="AIW370" s="65"/>
      <c r="AIX370" s="65"/>
      <c r="AIY370" s="65"/>
      <c r="AIZ370" s="65"/>
      <c r="AJA370" s="65"/>
      <c r="AJB370" s="65"/>
      <c r="AJC370" s="65"/>
      <c r="AJD370" s="65"/>
      <c r="AJE370" s="65"/>
      <c r="AJF370" s="65"/>
      <c r="AJG370" s="65"/>
      <c r="AJH370" s="65"/>
      <c r="AJI370" s="65"/>
      <c r="AJJ370" s="65"/>
      <c r="AJK370" s="65"/>
      <c r="AJL370" s="65"/>
      <c r="AJM370" s="65"/>
      <c r="AJN370" s="65"/>
      <c r="AJO370" s="65"/>
      <c r="AJP370" s="65"/>
      <c r="AJQ370" s="65"/>
      <c r="AJR370" s="65"/>
      <c r="AJS370" s="65"/>
      <c r="AJT370" s="65"/>
      <c r="AJU370" s="65"/>
      <c r="AJV370" s="65"/>
      <c r="AJW370" s="65"/>
      <c r="AJX370" s="65"/>
      <c r="AJY370" s="65"/>
      <c r="AJZ370" s="65"/>
      <c r="AKA370" s="65"/>
      <c r="AKB370" s="65"/>
      <c r="AKC370" s="65"/>
      <c r="AKD370" s="65"/>
      <c r="AKE370" s="65"/>
      <c r="AKF370" s="65"/>
      <c r="AKG370" s="65"/>
      <c r="AKH370" s="65"/>
      <c r="AKI370" s="65"/>
      <c r="AKJ370" s="65"/>
      <c r="AKK370" s="65"/>
      <c r="AKL370" s="65"/>
      <c r="AKM370" s="65"/>
      <c r="AKN370" s="65"/>
      <c r="AKO370" s="65"/>
      <c r="AKP370" s="65"/>
      <c r="AKQ370" s="65"/>
      <c r="AKR370" s="65"/>
      <c r="AKS370" s="65"/>
      <c r="AKT370" s="65"/>
      <c r="AKU370" s="65"/>
      <c r="AKV370" s="65"/>
      <c r="AKW370" s="65"/>
      <c r="AKX370" s="65"/>
      <c r="AKY370" s="65"/>
      <c r="AKZ370" s="65"/>
      <c r="ALA370" s="65"/>
      <c r="ALB370" s="65"/>
      <c r="ALC370" s="65"/>
      <c r="ALD370" s="65"/>
      <c r="ALE370" s="65"/>
      <c r="ALF370" s="65"/>
      <c r="ALG370" s="65"/>
      <c r="ALH370" s="65"/>
      <c r="ALI370" s="65"/>
      <c r="ALJ370" s="65"/>
      <c r="ALK370" s="65"/>
      <c r="ALL370" s="65"/>
      <c r="ALM370" s="65"/>
      <c r="ALN370" s="65"/>
      <c r="ALO370" s="65"/>
      <c r="ALP370" s="65"/>
      <c r="ALQ370" s="65"/>
      <c r="ALR370" s="65"/>
      <c r="ALS370" s="65"/>
      <c r="ALT370" s="65"/>
      <c r="ALU370" s="65"/>
      <c r="ALV370" s="65"/>
      <c r="ALW370" s="65"/>
      <c r="ALX370" s="65"/>
      <c r="ALY370" s="65"/>
      <c r="ALZ370" s="65"/>
      <c r="AMA370" s="65"/>
      <c r="AMB370" s="65"/>
      <c r="AMC370" s="65"/>
      <c r="AMD370" s="65"/>
      <c r="AME370" s="65"/>
      <c r="AMF370" s="65"/>
      <c r="AMG370" s="65"/>
      <c r="AMH370" s="65"/>
      <c r="AMI370" s="65"/>
      <c r="AMJ370" s="65"/>
      <c r="AMK370" s="65"/>
      <c r="AML370" s="65"/>
      <c r="AMM370" s="65"/>
      <c r="AMN370" s="65"/>
      <c r="AMO370" s="65"/>
      <c r="AMP370" s="65"/>
      <c r="AMQ370" s="65"/>
      <c r="AMR370" s="65"/>
      <c r="AMS370" s="65"/>
      <c r="AMT370" s="65"/>
      <c r="AMU370" s="65"/>
      <c r="AMV370" s="65"/>
      <c r="AMW370" s="65"/>
      <c r="AMX370" s="65"/>
      <c r="AMY370" s="65"/>
      <c r="AMZ370" s="65"/>
      <c r="ANA370" s="65"/>
      <c r="ANB370" s="65"/>
      <c r="ANC370" s="65"/>
      <c r="AND370" s="65"/>
      <c r="ANE370" s="65"/>
      <c r="ANF370" s="65"/>
      <c r="ANG370" s="65"/>
      <c r="ANH370" s="65"/>
      <c r="ANI370" s="65"/>
      <c r="ANJ370" s="65"/>
      <c r="ANK370" s="65"/>
      <c r="ANL370" s="65"/>
      <c r="ANM370" s="65"/>
      <c r="ANN370" s="65"/>
      <c r="ANO370" s="65"/>
      <c r="ANP370" s="65"/>
    </row>
    <row r="371" spans="1:1056" s="4" customFormat="1">
      <c r="A371" s="19">
        <v>369</v>
      </c>
      <c r="B371" s="3">
        <v>45721</v>
      </c>
      <c r="C371" s="5" t="s">
        <v>521</v>
      </c>
      <c r="D371" s="55" t="s">
        <v>10</v>
      </c>
      <c r="E371" s="56">
        <v>24879.66</v>
      </c>
      <c r="F371" s="90"/>
      <c r="G371" s="8"/>
      <c r="H371" s="8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6"/>
      <c r="CP371" s="66"/>
      <c r="CQ371" s="66"/>
      <c r="CR371" s="66"/>
      <c r="CS371" s="66"/>
      <c r="CT371" s="66"/>
      <c r="CU371" s="66"/>
      <c r="CV371" s="66"/>
      <c r="CW371" s="66"/>
      <c r="CX371" s="66"/>
      <c r="CY371" s="66"/>
      <c r="CZ371" s="66"/>
      <c r="DA371" s="66"/>
      <c r="DB371" s="66"/>
      <c r="DC371" s="66"/>
      <c r="DD371" s="66"/>
      <c r="DE371" s="66"/>
      <c r="DF371" s="66"/>
      <c r="DG371" s="66"/>
      <c r="DH371" s="66"/>
      <c r="DI371" s="66"/>
      <c r="DJ371" s="66"/>
      <c r="DK371" s="66"/>
      <c r="DL371" s="66"/>
      <c r="DM371" s="66"/>
      <c r="DN371" s="66"/>
      <c r="DO371" s="66"/>
      <c r="DP371" s="66"/>
      <c r="DQ371" s="66"/>
      <c r="DR371" s="66"/>
      <c r="DS371" s="66"/>
      <c r="DT371" s="66"/>
      <c r="DU371" s="66"/>
      <c r="DV371" s="66"/>
      <c r="DW371" s="66"/>
      <c r="DX371" s="66"/>
      <c r="DY371" s="66"/>
      <c r="DZ371" s="66"/>
      <c r="EA371" s="66"/>
      <c r="EB371" s="66"/>
      <c r="EC371" s="66"/>
      <c r="ED371" s="66"/>
      <c r="EE371" s="66"/>
      <c r="EF371" s="66"/>
      <c r="EG371" s="66"/>
      <c r="EH371" s="66"/>
      <c r="EI371" s="66"/>
      <c r="EJ371" s="66"/>
      <c r="EK371" s="66"/>
      <c r="EL371" s="66"/>
      <c r="EM371" s="66"/>
      <c r="EN371" s="66"/>
      <c r="EO371" s="66"/>
      <c r="EP371" s="66"/>
      <c r="EQ371" s="66"/>
      <c r="ER371" s="66"/>
      <c r="ES371" s="66"/>
      <c r="ET371" s="66"/>
      <c r="EU371" s="66"/>
      <c r="EV371" s="66"/>
      <c r="EW371" s="66"/>
      <c r="EX371" s="66"/>
      <c r="EY371" s="66"/>
      <c r="EZ371" s="66"/>
      <c r="FA371" s="66"/>
      <c r="FB371" s="66"/>
      <c r="FC371" s="66"/>
      <c r="FD371" s="66"/>
      <c r="FE371" s="66"/>
      <c r="FF371" s="66"/>
      <c r="FG371" s="66"/>
      <c r="FH371" s="66"/>
      <c r="FI371" s="66"/>
      <c r="FJ371" s="66"/>
      <c r="FK371" s="66"/>
      <c r="FL371" s="66"/>
      <c r="FM371" s="66"/>
      <c r="FN371" s="66"/>
      <c r="FO371" s="66"/>
      <c r="FP371" s="66"/>
      <c r="FQ371" s="66"/>
      <c r="FR371" s="66"/>
      <c r="FS371" s="66"/>
      <c r="FT371" s="66"/>
      <c r="FU371" s="66"/>
      <c r="FV371" s="66"/>
      <c r="FW371" s="66"/>
      <c r="FX371" s="66"/>
      <c r="FY371" s="66"/>
      <c r="FZ371" s="66"/>
      <c r="GA371" s="66"/>
      <c r="GB371" s="66"/>
      <c r="GC371" s="66"/>
      <c r="GD371" s="66"/>
      <c r="GE371" s="66"/>
      <c r="GF371" s="66"/>
      <c r="GG371" s="66"/>
      <c r="GH371" s="66"/>
      <c r="GI371" s="66"/>
      <c r="GJ371" s="66"/>
      <c r="GK371" s="66"/>
      <c r="GL371" s="66"/>
      <c r="GM371" s="66"/>
      <c r="GN371" s="66"/>
      <c r="GO371" s="66"/>
      <c r="GP371" s="66"/>
      <c r="GQ371" s="66"/>
      <c r="GR371" s="66"/>
      <c r="GS371" s="66"/>
      <c r="GT371" s="66"/>
      <c r="GU371" s="66"/>
      <c r="GV371" s="66"/>
      <c r="GW371" s="66"/>
      <c r="GX371" s="66"/>
      <c r="GY371" s="66"/>
      <c r="GZ371" s="66"/>
      <c r="HA371" s="66"/>
      <c r="HB371" s="66"/>
      <c r="HC371" s="66"/>
      <c r="HD371" s="66"/>
      <c r="HE371" s="66"/>
      <c r="HF371" s="66"/>
      <c r="HG371" s="66"/>
      <c r="HH371" s="66"/>
      <c r="HI371" s="66"/>
      <c r="HJ371" s="66"/>
      <c r="HK371" s="66"/>
      <c r="HL371" s="66"/>
      <c r="HM371" s="66"/>
      <c r="HN371" s="66"/>
      <c r="HO371" s="66"/>
      <c r="HP371" s="66"/>
      <c r="HQ371" s="66"/>
      <c r="HR371" s="66"/>
      <c r="HS371" s="66"/>
      <c r="HT371" s="66"/>
      <c r="HU371" s="66"/>
      <c r="HV371" s="66"/>
      <c r="HW371" s="66"/>
      <c r="HX371" s="66"/>
      <c r="HY371" s="66"/>
      <c r="HZ371" s="66"/>
      <c r="IA371" s="66"/>
      <c r="IB371" s="66"/>
      <c r="IC371" s="66"/>
      <c r="ID371" s="66"/>
      <c r="IE371" s="66"/>
      <c r="IF371" s="66"/>
      <c r="IG371" s="66"/>
      <c r="IH371" s="66"/>
      <c r="II371" s="66"/>
      <c r="IJ371" s="66"/>
      <c r="IK371" s="66"/>
      <c r="IL371" s="66"/>
      <c r="IM371" s="66"/>
      <c r="IN371" s="66"/>
      <c r="IO371" s="66"/>
      <c r="IP371" s="66"/>
      <c r="IQ371" s="66"/>
      <c r="IR371" s="66"/>
      <c r="IS371" s="66"/>
      <c r="IT371" s="66"/>
      <c r="IU371" s="66"/>
      <c r="IV371" s="66"/>
      <c r="IW371" s="66"/>
      <c r="IX371" s="66"/>
      <c r="IY371" s="66"/>
      <c r="IZ371" s="66"/>
      <c r="JA371" s="66"/>
      <c r="JB371" s="66"/>
      <c r="JC371" s="66"/>
      <c r="JD371" s="66"/>
      <c r="JE371" s="66"/>
      <c r="JF371" s="66"/>
      <c r="JG371" s="66"/>
      <c r="JH371" s="66"/>
      <c r="JI371" s="66"/>
      <c r="JJ371" s="66"/>
      <c r="JK371" s="66"/>
      <c r="JL371" s="66"/>
      <c r="JM371" s="66"/>
      <c r="JN371" s="66"/>
      <c r="JO371" s="66"/>
      <c r="JP371" s="66"/>
      <c r="JQ371" s="66"/>
      <c r="JR371" s="66"/>
      <c r="JS371" s="66"/>
      <c r="JT371" s="66"/>
      <c r="JU371" s="66"/>
      <c r="JV371" s="66"/>
      <c r="JW371" s="66"/>
      <c r="JX371" s="66"/>
      <c r="JY371" s="66"/>
      <c r="JZ371" s="66"/>
      <c r="KA371" s="66"/>
      <c r="KB371" s="66"/>
      <c r="KC371" s="66"/>
      <c r="KD371" s="66"/>
      <c r="KE371" s="66"/>
      <c r="KF371" s="66"/>
      <c r="KG371" s="66"/>
      <c r="KH371" s="66"/>
      <c r="KI371" s="66"/>
      <c r="KJ371" s="66"/>
      <c r="KK371" s="66"/>
      <c r="KL371" s="66"/>
      <c r="KM371" s="66"/>
      <c r="KN371" s="66"/>
      <c r="KO371" s="66"/>
      <c r="KP371" s="66"/>
      <c r="KQ371" s="66"/>
      <c r="KR371" s="66"/>
      <c r="KS371" s="66"/>
      <c r="KT371" s="66"/>
      <c r="KU371" s="66"/>
      <c r="KV371" s="66"/>
      <c r="KW371" s="66"/>
      <c r="KX371" s="66"/>
      <c r="KY371" s="66"/>
      <c r="KZ371" s="66"/>
      <c r="LA371" s="66"/>
      <c r="LB371" s="66"/>
      <c r="LC371" s="66"/>
      <c r="LD371" s="66"/>
      <c r="LE371" s="66"/>
      <c r="LF371" s="66"/>
      <c r="LG371" s="66"/>
      <c r="LH371" s="66"/>
      <c r="LI371" s="66"/>
      <c r="LJ371" s="66"/>
      <c r="LK371" s="66"/>
      <c r="LL371" s="66"/>
      <c r="LM371" s="66"/>
      <c r="LN371" s="66"/>
      <c r="LO371" s="66"/>
      <c r="LP371" s="66"/>
      <c r="LQ371" s="66"/>
      <c r="LR371" s="66"/>
      <c r="LS371" s="66"/>
      <c r="LT371" s="66"/>
      <c r="LU371" s="66"/>
      <c r="LV371" s="66"/>
      <c r="LW371" s="66"/>
      <c r="LX371" s="66"/>
      <c r="LY371" s="66"/>
      <c r="LZ371" s="66"/>
      <c r="MA371" s="66"/>
      <c r="MB371" s="66"/>
      <c r="MC371" s="66"/>
      <c r="MD371" s="66"/>
      <c r="ME371" s="66"/>
      <c r="MF371" s="66"/>
      <c r="MG371" s="66"/>
      <c r="MH371" s="66"/>
      <c r="MI371" s="66"/>
      <c r="MJ371" s="66"/>
      <c r="MK371" s="66"/>
      <c r="ML371" s="66"/>
      <c r="MM371" s="66"/>
      <c r="MN371" s="66"/>
      <c r="MO371" s="66"/>
      <c r="MP371" s="66"/>
      <c r="MQ371" s="66"/>
      <c r="MR371" s="66"/>
      <c r="MS371" s="66"/>
      <c r="MT371" s="66"/>
      <c r="MU371" s="66"/>
      <c r="MV371" s="66"/>
      <c r="MW371" s="66"/>
      <c r="MX371" s="66"/>
      <c r="MY371" s="66"/>
      <c r="MZ371" s="66"/>
      <c r="NA371" s="66"/>
      <c r="NB371" s="66"/>
      <c r="NC371" s="66"/>
      <c r="ND371" s="66"/>
      <c r="NE371" s="66"/>
      <c r="NF371" s="66"/>
      <c r="NG371" s="66"/>
      <c r="NH371" s="66"/>
      <c r="NI371" s="66"/>
      <c r="NJ371" s="66"/>
      <c r="NK371" s="66"/>
      <c r="NL371" s="66"/>
      <c r="NM371" s="66"/>
      <c r="NN371" s="66"/>
      <c r="NO371" s="66"/>
      <c r="NP371" s="66"/>
      <c r="NQ371" s="66"/>
      <c r="NR371" s="66"/>
      <c r="NS371" s="66"/>
      <c r="NT371" s="66"/>
      <c r="NU371" s="66"/>
      <c r="NV371" s="66"/>
      <c r="NW371" s="66"/>
      <c r="NX371" s="66"/>
      <c r="NY371" s="66"/>
      <c r="NZ371" s="66"/>
      <c r="OA371" s="66"/>
      <c r="OB371" s="66"/>
      <c r="OC371" s="66"/>
      <c r="OD371" s="66"/>
      <c r="OE371" s="66"/>
      <c r="OF371" s="66"/>
      <c r="OG371" s="66"/>
      <c r="OH371" s="66"/>
      <c r="OI371" s="66"/>
      <c r="OJ371" s="66"/>
      <c r="OK371" s="66"/>
      <c r="OL371" s="66"/>
      <c r="OM371" s="66"/>
      <c r="ON371" s="66"/>
      <c r="OO371" s="66"/>
      <c r="OP371" s="66"/>
      <c r="OQ371" s="66"/>
      <c r="OR371" s="66"/>
      <c r="OS371" s="66"/>
      <c r="OT371" s="66"/>
      <c r="OU371" s="66"/>
      <c r="OV371" s="66"/>
      <c r="OW371" s="66"/>
      <c r="OX371" s="66"/>
      <c r="OY371" s="66"/>
      <c r="OZ371" s="66"/>
      <c r="PA371" s="66"/>
      <c r="PB371" s="66"/>
      <c r="PC371" s="66"/>
      <c r="PD371" s="66"/>
      <c r="PE371" s="66"/>
      <c r="PF371" s="66"/>
      <c r="PG371" s="66"/>
      <c r="PH371" s="66"/>
      <c r="PI371" s="66"/>
      <c r="PJ371" s="66"/>
      <c r="PK371" s="66"/>
      <c r="PL371" s="66"/>
      <c r="PM371" s="66"/>
      <c r="PN371" s="66"/>
      <c r="PO371" s="66"/>
      <c r="PP371" s="66"/>
      <c r="PQ371" s="66"/>
      <c r="PR371" s="66"/>
      <c r="PS371" s="66"/>
      <c r="PT371" s="66"/>
      <c r="PU371" s="66"/>
      <c r="PV371" s="66"/>
      <c r="PW371" s="66"/>
      <c r="PX371" s="66"/>
      <c r="PY371" s="66"/>
      <c r="PZ371" s="66"/>
      <c r="QA371" s="66"/>
      <c r="QB371" s="66"/>
      <c r="QC371" s="66"/>
      <c r="QD371" s="66"/>
      <c r="QE371" s="66"/>
      <c r="QF371" s="66"/>
      <c r="QG371" s="66"/>
      <c r="QH371" s="66"/>
      <c r="QI371" s="66"/>
      <c r="QJ371" s="66"/>
      <c r="QK371" s="66"/>
      <c r="QL371" s="66"/>
      <c r="QM371" s="66"/>
      <c r="QN371" s="66"/>
      <c r="QO371" s="66"/>
      <c r="QP371" s="66"/>
      <c r="QQ371" s="66"/>
      <c r="QR371" s="66"/>
      <c r="QS371" s="66"/>
      <c r="QT371" s="66"/>
      <c r="QU371" s="66"/>
      <c r="QV371" s="66"/>
      <c r="QW371" s="66"/>
      <c r="QX371" s="66"/>
      <c r="QY371" s="66"/>
      <c r="QZ371" s="66"/>
      <c r="RA371" s="66"/>
      <c r="RB371" s="66"/>
      <c r="RC371" s="66"/>
      <c r="RD371" s="66"/>
      <c r="RE371" s="66"/>
      <c r="RF371" s="66"/>
      <c r="RG371" s="66"/>
      <c r="RH371" s="66"/>
      <c r="RI371" s="66"/>
      <c r="RJ371" s="66"/>
      <c r="RK371" s="66"/>
      <c r="RL371" s="66"/>
      <c r="RM371" s="66"/>
      <c r="RN371" s="66"/>
      <c r="RO371" s="66"/>
      <c r="RP371" s="66"/>
      <c r="RQ371" s="66"/>
      <c r="RR371" s="66"/>
      <c r="RS371" s="66"/>
      <c r="RT371" s="66"/>
      <c r="RU371" s="66"/>
      <c r="RV371" s="66"/>
      <c r="RW371" s="66"/>
      <c r="RX371" s="66"/>
      <c r="RY371" s="66"/>
      <c r="RZ371" s="66"/>
      <c r="SA371" s="66"/>
      <c r="SB371" s="66"/>
      <c r="SC371" s="66"/>
      <c r="SD371" s="66"/>
      <c r="SE371" s="66"/>
      <c r="SF371" s="66"/>
      <c r="SG371" s="66"/>
      <c r="SH371" s="66"/>
      <c r="SI371" s="66"/>
      <c r="SJ371" s="66"/>
      <c r="SK371" s="66"/>
      <c r="SL371" s="66"/>
      <c r="SM371" s="66"/>
      <c r="SN371" s="66"/>
      <c r="SO371" s="66"/>
      <c r="SP371" s="66"/>
      <c r="SQ371" s="66"/>
      <c r="SR371" s="66"/>
      <c r="SS371" s="66"/>
      <c r="ST371" s="66"/>
      <c r="SU371" s="66"/>
      <c r="SV371" s="66"/>
      <c r="SW371" s="66"/>
      <c r="SX371" s="66"/>
      <c r="SY371" s="66"/>
      <c r="SZ371" s="66"/>
      <c r="TA371" s="66"/>
      <c r="TB371" s="66"/>
      <c r="TC371" s="66"/>
      <c r="TD371" s="66"/>
      <c r="TE371" s="66"/>
      <c r="TF371" s="66"/>
      <c r="TG371" s="66"/>
      <c r="TH371" s="66"/>
      <c r="TI371" s="66"/>
      <c r="TJ371" s="66"/>
      <c r="TK371" s="66"/>
      <c r="TL371" s="66"/>
      <c r="TM371" s="66"/>
      <c r="TN371" s="66"/>
      <c r="TO371" s="66"/>
      <c r="TP371" s="66"/>
      <c r="TQ371" s="66"/>
      <c r="TR371" s="66"/>
      <c r="TS371" s="66"/>
      <c r="TT371" s="66"/>
      <c r="TU371" s="66"/>
      <c r="TV371" s="66"/>
      <c r="TW371" s="66"/>
      <c r="TX371" s="66"/>
      <c r="TY371" s="66"/>
      <c r="TZ371" s="66"/>
      <c r="UA371" s="66"/>
      <c r="UB371" s="66"/>
      <c r="UC371" s="66"/>
      <c r="UD371" s="66"/>
      <c r="UE371" s="66"/>
      <c r="UF371" s="66"/>
      <c r="UG371" s="66"/>
      <c r="UH371" s="66"/>
      <c r="UI371" s="66"/>
      <c r="UJ371" s="66"/>
      <c r="UK371" s="66"/>
      <c r="UL371" s="66"/>
      <c r="UM371" s="66"/>
      <c r="UN371" s="66"/>
      <c r="UO371" s="66"/>
      <c r="UP371" s="66"/>
      <c r="UQ371" s="66"/>
      <c r="UR371" s="66"/>
      <c r="US371" s="66"/>
      <c r="UT371" s="66"/>
      <c r="UU371" s="66"/>
      <c r="UV371" s="66"/>
      <c r="UW371" s="66"/>
      <c r="UX371" s="66"/>
      <c r="UY371" s="66"/>
      <c r="UZ371" s="66"/>
      <c r="VA371" s="66"/>
      <c r="VB371" s="66"/>
      <c r="VC371" s="66"/>
      <c r="VD371" s="66"/>
      <c r="VE371" s="66"/>
      <c r="VF371" s="66"/>
      <c r="VG371" s="66"/>
      <c r="VH371" s="66"/>
      <c r="VI371" s="66"/>
      <c r="VJ371" s="66"/>
      <c r="VK371" s="66"/>
      <c r="VL371" s="66"/>
      <c r="VM371" s="66"/>
      <c r="VN371" s="66"/>
      <c r="VO371" s="66"/>
      <c r="VP371" s="66"/>
      <c r="VQ371" s="66"/>
      <c r="VR371" s="66"/>
      <c r="VS371" s="66"/>
      <c r="VT371" s="66"/>
      <c r="VU371" s="66"/>
      <c r="VV371" s="66"/>
      <c r="VW371" s="66"/>
      <c r="VX371" s="66"/>
      <c r="VY371" s="66"/>
      <c r="VZ371" s="66"/>
      <c r="WA371" s="66"/>
      <c r="WB371" s="66"/>
      <c r="WC371" s="66"/>
      <c r="WD371" s="66"/>
      <c r="WE371" s="66"/>
      <c r="WF371" s="66"/>
      <c r="WG371" s="66"/>
      <c r="WH371" s="66"/>
      <c r="WI371" s="66"/>
      <c r="WJ371" s="66"/>
      <c r="WK371" s="66"/>
      <c r="WL371" s="66"/>
      <c r="WM371" s="66"/>
      <c r="WN371" s="66"/>
      <c r="WO371" s="66"/>
      <c r="WP371" s="66"/>
      <c r="WQ371" s="66"/>
      <c r="WR371" s="66"/>
      <c r="WS371" s="66"/>
      <c r="WT371" s="66"/>
      <c r="WU371" s="66"/>
      <c r="WV371" s="66"/>
      <c r="WW371" s="66"/>
      <c r="WX371" s="66"/>
      <c r="WY371" s="66"/>
      <c r="WZ371" s="66"/>
      <c r="XA371" s="66"/>
      <c r="XB371" s="66"/>
      <c r="XC371" s="66"/>
      <c r="XD371" s="66"/>
      <c r="XE371" s="66"/>
      <c r="XF371" s="66"/>
      <c r="XG371" s="66"/>
      <c r="XH371" s="66"/>
      <c r="XI371" s="66"/>
      <c r="XJ371" s="66"/>
      <c r="XK371" s="66"/>
      <c r="XL371" s="66"/>
      <c r="XM371" s="66"/>
      <c r="XN371" s="66"/>
      <c r="XO371" s="66"/>
      <c r="XP371" s="66"/>
      <c r="XQ371" s="66"/>
      <c r="XR371" s="66"/>
      <c r="XS371" s="66"/>
      <c r="XT371" s="66"/>
      <c r="XU371" s="66"/>
      <c r="XV371" s="66"/>
      <c r="XW371" s="66"/>
      <c r="XX371" s="66"/>
      <c r="XY371" s="66"/>
      <c r="XZ371" s="66"/>
      <c r="YA371" s="66"/>
      <c r="YB371" s="66"/>
      <c r="YC371" s="66"/>
      <c r="YD371" s="66"/>
      <c r="YE371" s="66"/>
      <c r="YF371" s="66"/>
      <c r="YG371" s="66"/>
      <c r="YH371" s="66"/>
      <c r="YI371" s="66"/>
      <c r="YJ371" s="66"/>
      <c r="YK371" s="66"/>
      <c r="YL371" s="66"/>
      <c r="YM371" s="66"/>
      <c r="YN371" s="66"/>
      <c r="YO371" s="66"/>
      <c r="YP371" s="66"/>
      <c r="YQ371" s="66"/>
      <c r="YR371" s="66"/>
      <c r="YS371" s="66"/>
      <c r="YT371" s="66"/>
      <c r="YU371" s="66"/>
      <c r="YV371" s="66"/>
      <c r="YW371" s="66"/>
      <c r="YX371" s="66"/>
      <c r="YY371" s="66"/>
      <c r="YZ371" s="66"/>
      <c r="ZA371" s="66"/>
      <c r="ZB371" s="66"/>
      <c r="ZC371" s="66"/>
      <c r="ZD371" s="66"/>
      <c r="ZE371" s="66"/>
      <c r="ZF371" s="66"/>
      <c r="ZG371" s="66"/>
      <c r="ZH371" s="66"/>
      <c r="ZI371" s="66"/>
      <c r="ZJ371" s="66"/>
      <c r="ZK371" s="66"/>
      <c r="ZL371" s="66"/>
      <c r="ZM371" s="66"/>
      <c r="ZN371" s="66"/>
      <c r="ZO371" s="66"/>
      <c r="ZP371" s="66"/>
      <c r="ZQ371" s="66"/>
      <c r="ZR371" s="66"/>
      <c r="ZS371" s="66"/>
      <c r="ZT371" s="66"/>
      <c r="ZU371" s="66"/>
      <c r="ZV371" s="66"/>
      <c r="ZW371" s="66"/>
      <c r="ZX371" s="66"/>
      <c r="ZY371" s="66"/>
      <c r="ZZ371" s="66"/>
      <c r="AAA371" s="66"/>
      <c r="AAB371" s="66"/>
      <c r="AAC371" s="66"/>
      <c r="AAD371" s="66"/>
      <c r="AAE371" s="66"/>
      <c r="AAF371" s="66"/>
      <c r="AAG371" s="66"/>
      <c r="AAH371" s="66"/>
      <c r="AAI371" s="66"/>
      <c r="AAJ371" s="66"/>
      <c r="AAK371" s="66"/>
      <c r="AAL371" s="66"/>
      <c r="AAM371" s="66"/>
      <c r="AAN371" s="66"/>
      <c r="AAO371" s="66"/>
      <c r="AAP371" s="66"/>
      <c r="AAQ371" s="66"/>
      <c r="AAR371" s="66"/>
      <c r="AAS371" s="66"/>
      <c r="AAT371" s="66"/>
      <c r="AAU371" s="66"/>
      <c r="AAV371" s="66"/>
      <c r="AAW371" s="66"/>
      <c r="AAX371" s="66"/>
      <c r="AAY371" s="66"/>
      <c r="AAZ371" s="66"/>
      <c r="ABA371" s="66"/>
      <c r="ABB371" s="66"/>
      <c r="ABC371" s="66"/>
      <c r="ABD371" s="66"/>
      <c r="ABE371" s="66"/>
      <c r="ABF371" s="66"/>
      <c r="ABG371" s="66"/>
      <c r="ABH371" s="66"/>
      <c r="ABI371" s="66"/>
      <c r="ABJ371" s="66"/>
      <c r="ABK371" s="66"/>
      <c r="ABL371" s="66"/>
      <c r="ABM371" s="66"/>
      <c r="ABN371" s="66"/>
      <c r="ABO371" s="66"/>
      <c r="ABP371" s="66"/>
      <c r="ABQ371" s="66"/>
      <c r="ABR371" s="66"/>
      <c r="ABS371" s="66"/>
      <c r="ABT371" s="66"/>
      <c r="ABU371" s="66"/>
      <c r="ABV371" s="66"/>
      <c r="ABW371" s="66"/>
      <c r="ABX371" s="66"/>
      <c r="ABY371" s="66"/>
      <c r="ABZ371" s="66"/>
      <c r="ACA371" s="66"/>
      <c r="ACB371" s="66"/>
      <c r="ACC371" s="66"/>
      <c r="ACD371" s="66"/>
      <c r="ACE371" s="66"/>
      <c r="ACF371" s="66"/>
      <c r="ACG371" s="66"/>
      <c r="ACH371" s="66"/>
      <c r="ACI371" s="66"/>
      <c r="ACJ371" s="66"/>
      <c r="ACK371" s="66"/>
      <c r="ACL371" s="66"/>
      <c r="ACM371" s="66"/>
      <c r="ACN371" s="66"/>
      <c r="ACO371" s="66"/>
      <c r="ACP371" s="66"/>
      <c r="ACQ371" s="66"/>
      <c r="ACR371" s="66"/>
      <c r="ACS371" s="66"/>
      <c r="ACT371" s="66"/>
      <c r="ACU371" s="66"/>
      <c r="ACV371" s="66"/>
      <c r="ACW371" s="66"/>
      <c r="ACX371" s="66"/>
      <c r="ACY371" s="66"/>
      <c r="ACZ371" s="66"/>
      <c r="ADA371" s="66"/>
      <c r="ADB371" s="66"/>
      <c r="ADC371" s="66"/>
      <c r="ADD371" s="66"/>
      <c r="ADE371" s="66"/>
      <c r="ADF371" s="66"/>
      <c r="ADG371" s="66"/>
      <c r="ADH371" s="66"/>
      <c r="ADI371" s="66"/>
      <c r="ADJ371" s="66"/>
      <c r="ADK371" s="66"/>
      <c r="ADL371" s="66"/>
      <c r="ADM371" s="66"/>
      <c r="ADN371" s="66"/>
      <c r="ADO371" s="66"/>
      <c r="ADP371" s="66"/>
      <c r="ADQ371" s="66"/>
      <c r="ADR371" s="66"/>
      <c r="ADS371" s="66"/>
      <c r="ADT371" s="66"/>
      <c r="ADU371" s="66"/>
      <c r="ADV371" s="66"/>
      <c r="ADW371" s="66"/>
      <c r="ADX371" s="66"/>
      <c r="ADY371" s="66"/>
      <c r="ADZ371" s="66"/>
      <c r="AEA371" s="66"/>
      <c r="AEB371" s="66"/>
      <c r="AEC371" s="66"/>
      <c r="AED371" s="66"/>
      <c r="AEE371" s="66"/>
      <c r="AEF371" s="66"/>
      <c r="AEG371" s="66"/>
      <c r="AEH371" s="66"/>
      <c r="AEI371" s="66"/>
      <c r="AEJ371" s="66"/>
      <c r="AEK371" s="66"/>
      <c r="AEL371" s="66"/>
      <c r="AEM371" s="66"/>
      <c r="AEN371" s="66"/>
      <c r="AEO371" s="66"/>
      <c r="AEP371" s="66"/>
      <c r="AEQ371" s="66"/>
      <c r="AER371" s="66"/>
      <c r="AES371" s="66"/>
      <c r="AET371" s="66"/>
      <c r="AEU371" s="66"/>
      <c r="AEV371" s="66"/>
      <c r="AEW371" s="66"/>
      <c r="AEX371" s="66"/>
      <c r="AEY371" s="66"/>
      <c r="AEZ371" s="66"/>
      <c r="AFA371" s="66"/>
      <c r="AFB371" s="66"/>
      <c r="AFC371" s="66"/>
      <c r="AFD371" s="66"/>
      <c r="AFE371" s="66"/>
      <c r="AFF371" s="66"/>
      <c r="AFG371" s="66"/>
      <c r="AFH371" s="66"/>
      <c r="AFI371" s="66"/>
      <c r="AFJ371" s="66"/>
      <c r="AFK371" s="66"/>
      <c r="AFL371" s="66"/>
      <c r="AFM371" s="66"/>
      <c r="AFN371" s="66"/>
      <c r="AFO371" s="66"/>
      <c r="AFP371" s="66"/>
      <c r="AFQ371" s="66"/>
      <c r="AFR371" s="66"/>
      <c r="AFS371" s="66"/>
      <c r="AFT371" s="66"/>
      <c r="AFU371" s="66"/>
      <c r="AFV371" s="66"/>
      <c r="AFW371" s="66"/>
      <c r="AFX371" s="66"/>
      <c r="AFY371" s="66"/>
      <c r="AFZ371" s="66"/>
      <c r="AGA371" s="66"/>
      <c r="AGB371" s="66"/>
      <c r="AGC371" s="66"/>
      <c r="AGD371" s="66"/>
      <c r="AGE371" s="66"/>
      <c r="AGF371" s="66"/>
      <c r="AGG371" s="66"/>
      <c r="AGH371" s="66"/>
      <c r="AGI371" s="66"/>
      <c r="AGJ371" s="66"/>
      <c r="AGK371" s="66"/>
      <c r="AGL371" s="66"/>
      <c r="AGM371" s="66"/>
      <c r="AGN371" s="66"/>
      <c r="AGO371" s="66"/>
      <c r="AGP371" s="66"/>
      <c r="AGQ371" s="66"/>
      <c r="AGR371" s="66"/>
      <c r="AGS371" s="66"/>
      <c r="AGT371" s="66"/>
      <c r="AGU371" s="66"/>
      <c r="AGV371" s="66"/>
      <c r="AGW371" s="66"/>
      <c r="AGX371" s="66"/>
      <c r="AGY371" s="66"/>
      <c r="AGZ371" s="66"/>
      <c r="AHA371" s="66"/>
      <c r="AHB371" s="66"/>
      <c r="AHC371" s="66"/>
      <c r="AHD371" s="66"/>
      <c r="AHE371" s="66"/>
      <c r="AHF371" s="66"/>
      <c r="AHG371" s="66"/>
      <c r="AHH371" s="66"/>
      <c r="AHI371" s="66"/>
      <c r="AHJ371" s="66"/>
      <c r="AHK371" s="66"/>
      <c r="AHL371" s="66"/>
      <c r="AHM371" s="66"/>
      <c r="AHN371" s="66"/>
      <c r="AHO371" s="66"/>
      <c r="AHP371" s="66"/>
      <c r="AHQ371" s="66"/>
      <c r="AHR371" s="66"/>
      <c r="AHS371" s="66"/>
      <c r="AHT371" s="66"/>
      <c r="AHU371" s="66"/>
      <c r="AHV371" s="66"/>
      <c r="AHW371" s="66"/>
      <c r="AHX371" s="66"/>
      <c r="AHY371" s="66"/>
      <c r="AHZ371" s="66"/>
      <c r="AIA371" s="66"/>
      <c r="AIB371" s="66"/>
      <c r="AIC371" s="66"/>
      <c r="AID371" s="66"/>
      <c r="AIE371" s="66"/>
      <c r="AIF371" s="66"/>
      <c r="AIG371" s="66"/>
      <c r="AIH371" s="66"/>
      <c r="AII371" s="66"/>
      <c r="AIJ371" s="66"/>
      <c r="AIK371" s="66"/>
      <c r="AIL371" s="66"/>
      <c r="AIM371" s="66"/>
      <c r="AIN371" s="66"/>
      <c r="AIO371" s="66"/>
      <c r="AIP371" s="66"/>
      <c r="AIQ371" s="66"/>
      <c r="AIR371" s="66"/>
      <c r="AIS371" s="66"/>
      <c r="AIT371" s="66"/>
      <c r="AIU371" s="66"/>
      <c r="AIV371" s="66"/>
      <c r="AIW371" s="66"/>
      <c r="AIX371" s="66"/>
      <c r="AIY371" s="66"/>
      <c r="AIZ371" s="66"/>
      <c r="AJA371" s="66"/>
      <c r="AJB371" s="66"/>
      <c r="AJC371" s="66"/>
      <c r="AJD371" s="66"/>
      <c r="AJE371" s="66"/>
      <c r="AJF371" s="66"/>
      <c r="AJG371" s="66"/>
      <c r="AJH371" s="66"/>
      <c r="AJI371" s="66"/>
      <c r="AJJ371" s="66"/>
      <c r="AJK371" s="66"/>
      <c r="AJL371" s="66"/>
      <c r="AJM371" s="66"/>
      <c r="AJN371" s="66"/>
      <c r="AJO371" s="66"/>
      <c r="AJP371" s="66"/>
      <c r="AJQ371" s="66"/>
      <c r="AJR371" s="66"/>
      <c r="AJS371" s="66"/>
      <c r="AJT371" s="66"/>
      <c r="AJU371" s="66"/>
      <c r="AJV371" s="66"/>
      <c r="AJW371" s="66"/>
      <c r="AJX371" s="66"/>
      <c r="AJY371" s="66"/>
      <c r="AJZ371" s="66"/>
      <c r="AKA371" s="66"/>
      <c r="AKB371" s="66"/>
      <c r="AKC371" s="66"/>
      <c r="AKD371" s="66"/>
      <c r="AKE371" s="66"/>
      <c r="AKF371" s="66"/>
      <c r="AKG371" s="66"/>
      <c r="AKH371" s="66"/>
      <c r="AKI371" s="66"/>
      <c r="AKJ371" s="66"/>
      <c r="AKK371" s="66"/>
      <c r="AKL371" s="66"/>
      <c r="AKM371" s="66"/>
      <c r="AKN371" s="66"/>
      <c r="AKO371" s="66"/>
      <c r="AKP371" s="66"/>
      <c r="AKQ371" s="66"/>
      <c r="AKR371" s="66"/>
      <c r="AKS371" s="66"/>
      <c r="AKT371" s="66"/>
      <c r="AKU371" s="66"/>
      <c r="AKV371" s="66"/>
      <c r="AKW371" s="66"/>
      <c r="AKX371" s="66"/>
      <c r="AKY371" s="66"/>
      <c r="AKZ371" s="66"/>
      <c r="ALA371" s="66"/>
      <c r="ALB371" s="66"/>
      <c r="ALC371" s="66"/>
      <c r="ALD371" s="66"/>
      <c r="ALE371" s="66"/>
      <c r="ALF371" s="66"/>
      <c r="ALG371" s="66"/>
      <c r="ALH371" s="66"/>
      <c r="ALI371" s="66"/>
      <c r="ALJ371" s="66"/>
      <c r="ALK371" s="66"/>
      <c r="ALL371" s="66"/>
      <c r="ALM371" s="66"/>
      <c r="ALN371" s="66"/>
      <c r="ALO371" s="66"/>
      <c r="ALP371" s="66"/>
      <c r="ALQ371" s="66"/>
      <c r="ALR371" s="66"/>
      <c r="ALS371" s="66"/>
      <c r="ALT371" s="66"/>
      <c r="ALU371" s="66"/>
      <c r="ALV371" s="66"/>
      <c r="ALW371" s="66"/>
      <c r="ALX371" s="66"/>
      <c r="ALY371" s="66"/>
      <c r="ALZ371" s="66"/>
      <c r="AMA371" s="66"/>
      <c r="AMB371" s="66"/>
      <c r="AMC371" s="66"/>
      <c r="AMD371" s="66"/>
      <c r="AME371" s="66"/>
      <c r="AMF371" s="66"/>
      <c r="AMG371" s="66"/>
      <c r="AMH371" s="66"/>
      <c r="AMI371" s="66"/>
      <c r="AMJ371" s="66"/>
      <c r="AMK371" s="66"/>
      <c r="AML371" s="66"/>
      <c r="AMM371" s="66"/>
      <c r="AMN371" s="66"/>
      <c r="AMO371" s="66"/>
      <c r="AMP371" s="66"/>
      <c r="AMQ371" s="66"/>
      <c r="AMR371" s="66"/>
      <c r="AMS371" s="66"/>
      <c r="AMT371" s="66"/>
      <c r="AMU371" s="66"/>
      <c r="AMV371" s="66"/>
      <c r="AMW371" s="66"/>
      <c r="AMX371" s="66"/>
      <c r="AMY371" s="66"/>
      <c r="AMZ371" s="66"/>
      <c r="ANA371" s="66"/>
      <c r="ANB371" s="66"/>
      <c r="ANC371" s="66"/>
      <c r="AND371" s="66"/>
      <c r="ANE371" s="66"/>
      <c r="ANF371" s="66"/>
      <c r="ANG371" s="66"/>
      <c r="ANH371" s="66"/>
      <c r="ANI371" s="66"/>
      <c r="ANJ371" s="66"/>
      <c r="ANK371" s="66"/>
      <c r="ANL371" s="66"/>
      <c r="ANM371" s="66"/>
      <c r="ANN371" s="66"/>
      <c r="ANO371" s="66"/>
      <c r="ANP371" s="66"/>
    </row>
    <row r="372" spans="1:1056">
      <c r="A372" s="19">
        <v>370</v>
      </c>
      <c r="B372" s="3">
        <v>45721</v>
      </c>
      <c r="C372" s="5" t="s">
        <v>522</v>
      </c>
      <c r="D372" s="5" t="s">
        <v>10</v>
      </c>
      <c r="E372" s="24">
        <v>19953.09</v>
      </c>
      <c r="F372" s="90"/>
      <c r="G372" s="8"/>
      <c r="H372" s="8"/>
    </row>
    <row r="373" spans="1:1056">
      <c r="A373" s="19">
        <v>371</v>
      </c>
      <c r="B373" s="3">
        <v>45721</v>
      </c>
      <c r="C373" s="5" t="s">
        <v>523</v>
      </c>
      <c r="D373" s="5" t="s">
        <v>10</v>
      </c>
      <c r="E373" s="24">
        <v>12734.67</v>
      </c>
      <c r="F373" s="90"/>
      <c r="G373" s="8"/>
      <c r="H373" s="8"/>
    </row>
    <row r="374" spans="1:1056">
      <c r="A374" s="19">
        <v>372</v>
      </c>
      <c r="B374" s="3">
        <v>45721</v>
      </c>
      <c r="C374" s="5" t="s">
        <v>524</v>
      </c>
      <c r="D374" s="5" t="s">
        <v>10</v>
      </c>
      <c r="E374" s="24">
        <v>25839.88</v>
      </c>
      <c r="F374" s="90"/>
      <c r="G374" s="8"/>
      <c r="H374" s="8"/>
    </row>
    <row r="375" spans="1:1056">
      <c r="A375" s="19">
        <v>373</v>
      </c>
      <c r="B375" s="3">
        <v>45721</v>
      </c>
      <c r="C375" s="5" t="s">
        <v>525</v>
      </c>
      <c r="D375" s="5" t="s">
        <v>526</v>
      </c>
      <c r="E375" s="24">
        <v>2936.98</v>
      </c>
      <c r="F375" s="90"/>
      <c r="G375" s="8"/>
      <c r="H375" s="8"/>
    </row>
    <row r="376" spans="1:1056">
      <c r="A376" s="19">
        <v>374</v>
      </c>
      <c r="B376" s="3">
        <v>45721</v>
      </c>
      <c r="C376" s="5" t="s">
        <v>527</v>
      </c>
      <c r="D376" s="5" t="s">
        <v>528</v>
      </c>
      <c r="E376" s="24">
        <v>2800</v>
      </c>
      <c r="F376" s="7"/>
      <c r="G376" s="8"/>
      <c r="H376" s="8"/>
    </row>
    <row r="377" spans="1:1056">
      <c r="A377" s="19">
        <v>375</v>
      </c>
      <c r="B377" s="3">
        <v>45721</v>
      </c>
      <c r="C377" s="5" t="s">
        <v>529</v>
      </c>
      <c r="D377" s="57" t="s">
        <v>530</v>
      </c>
      <c r="E377" s="24">
        <v>4800</v>
      </c>
      <c r="F377" s="7"/>
      <c r="G377" s="8"/>
      <c r="H377" s="8"/>
    </row>
    <row r="378" spans="1:1056">
      <c r="A378" s="19">
        <v>376</v>
      </c>
      <c r="B378" s="3">
        <v>45721</v>
      </c>
      <c r="C378" s="5" t="s">
        <v>531</v>
      </c>
      <c r="D378" s="5" t="s">
        <v>532</v>
      </c>
      <c r="E378" s="24">
        <v>1265</v>
      </c>
      <c r="F378" s="7"/>
      <c r="G378" s="8"/>
      <c r="H378" s="8"/>
    </row>
    <row r="379" spans="1:1056">
      <c r="A379" s="19">
        <v>377</v>
      </c>
      <c r="B379" s="3">
        <v>45721</v>
      </c>
      <c r="C379" s="5" t="s">
        <v>533</v>
      </c>
      <c r="D379" s="5" t="s">
        <v>0</v>
      </c>
      <c r="E379" s="24">
        <v>593.77</v>
      </c>
      <c r="F379" s="7"/>
      <c r="G379" s="8"/>
      <c r="H379" s="8"/>
    </row>
    <row r="380" spans="1:1056">
      <c r="A380" s="19">
        <v>378</v>
      </c>
      <c r="B380" s="3">
        <v>45721</v>
      </c>
      <c r="C380" s="5" t="s">
        <v>534</v>
      </c>
      <c r="D380" s="5" t="s">
        <v>1</v>
      </c>
      <c r="E380" s="24">
        <v>1000</v>
      </c>
      <c r="F380" s="7"/>
      <c r="G380" s="8"/>
      <c r="H380" s="8"/>
    </row>
    <row r="381" spans="1:1056">
      <c r="A381" s="19">
        <v>379</v>
      </c>
      <c r="B381" s="3">
        <v>45721</v>
      </c>
      <c r="C381" s="5" t="s">
        <v>534</v>
      </c>
      <c r="D381" s="5" t="s">
        <v>13</v>
      </c>
      <c r="E381" s="24">
        <v>542.38</v>
      </c>
      <c r="F381" s="7"/>
      <c r="G381" s="8"/>
      <c r="H381" s="8"/>
    </row>
    <row r="382" spans="1:1056">
      <c r="A382" s="19">
        <v>380</v>
      </c>
      <c r="B382" s="3">
        <v>45721</v>
      </c>
      <c r="C382" s="5" t="s">
        <v>534</v>
      </c>
      <c r="D382" s="5" t="s">
        <v>2</v>
      </c>
      <c r="E382" s="24">
        <v>420</v>
      </c>
      <c r="F382" s="7"/>
      <c r="G382" s="8"/>
      <c r="H382" s="8"/>
    </row>
    <row r="383" spans="1:1056">
      <c r="A383" s="19">
        <v>381</v>
      </c>
      <c r="B383" s="3">
        <v>45721</v>
      </c>
      <c r="C383" s="5" t="s">
        <v>535</v>
      </c>
      <c r="D383" s="5" t="s">
        <v>536</v>
      </c>
      <c r="E383" s="24">
        <v>2537.6</v>
      </c>
      <c r="F383" s="7">
        <v>400</v>
      </c>
      <c r="G383" s="8">
        <v>2137.6</v>
      </c>
      <c r="H383" s="8"/>
    </row>
    <row r="384" spans="1:1056">
      <c r="A384" s="19">
        <v>382</v>
      </c>
      <c r="B384" s="3">
        <v>45721</v>
      </c>
      <c r="C384" s="5" t="s">
        <v>537</v>
      </c>
      <c r="D384" s="5" t="s">
        <v>538</v>
      </c>
      <c r="E384" s="24">
        <v>50.62</v>
      </c>
      <c r="F384" s="7"/>
      <c r="G384" s="8"/>
      <c r="H384" s="8"/>
    </row>
    <row r="385" spans="1:8">
      <c r="A385" s="19">
        <v>383</v>
      </c>
      <c r="B385" s="3">
        <v>45721</v>
      </c>
      <c r="C385" s="5" t="s">
        <v>539</v>
      </c>
      <c r="D385" s="5" t="s">
        <v>538</v>
      </c>
      <c r="E385" s="24">
        <v>190</v>
      </c>
      <c r="F385" s="7"/>
      <c r="G385" s="8"/>
      <c r="H385" s="8"/>
    </row>
    <row r="386" spans="1:8">
      <c r="A386" s="19">
        <v>384</v>
      </c>
      <c r="B386" s="3">
        <v>45721</v>
      </c>
      <c r="C386" s="5" t="s">
        <v>540</v>
      </c>
      <c r="D386" s="5" t="s">
        <v>538</v>
      </c>
      <c r="E386" s="24">
        <v>98.04</v>
      </c>
      <c r="F386" s="7"/>
      <c r="G386" s="8"/>
      <c r="H386" s="8"/>
    </row>
    <row r="387" spans="1:8">
      <c r="A387" s="19">
        <v>385</v>
      </c>
      <c r="B387" s="3">
        <v>45721</v>
      </c>
      <c r="C387" s="5" t="s">
        <v>541</v>
      </c>
      <c r="D387" s="5" t="s">
        <v>538</v>
      </c>
      <c r="E387" s="24">
        <v>607.36</v>
      </c>
      <c r="F387" s="7"/>
      <c r="G387" s="8"/>
      <c r="H387" s="8"/>
    </row>
    <row r="388" spans="1:8">
      <c r="A388" s="19">
        <v>386</v>
      </c>
      <c r="B388" s="3">
        <v>45721</v>
      </c>
      <c r="C388" s="5" t="s">
        <v>542</v>
      </c>
      <c r="D388" s="5" t="s">
        <v>538</v>
      </c>
      <c r="E388" s="8">
        <v>21.53</v>
      </c>
      <c r="F388" s="7"/>
      <c r="G388" s="8"/>
      <c r="H388" s="8"/>
    </row>
    <row r="389" spans="1:8">
      <c r="A389" s="19">
        <v>387</v>
      </c>
      <c r="B389" s="3">
        <v>45721</v>
      </c>
      <c r="C389" s="5" t="s">
        <v>543</v>
      </c>
      <c r="D389" s="5" t="s">
        <v>167</v>
      </c>
      <c r="E389" s="8">
        <v>634.4</v>
      </c>
      <c r="F389" s="7">
        <v>100</v>
      </c>
      <c r="G389" s="8">
        <v>534.4</v>
      </c>
      <c r="H389" s="8"/>
    </row>
    <row r="390" spans="1:8">
      <c r="A390" s="19">
        <v>388</v>
      </c>
      <c r="B390" s="3">
        <v>45721</v>
      </c>
      <c r="C390" s="5" t="s">
        <v>544</v>
      </c>
      <c r="D390" s="5" t="s">
        <v>545</v>
      </c>
      <c r="E390" s="8">
        <v>634.4</v>
      </c>
      <c r="F390" s="7">
        <v>100</v>
      </c>
      <c r="G390" s="8">
        <v>534.4</v>
      </c>
      <c r="H390" s="8"/>
    </row>
    <row r="391" spans="1:8" ht="15.75">
      <c r="A391" s="19">
        <v>389</v>
      </c>
      <c r="B391" s="3">
        <v>45721</v>
      </c>
      <c r="C391" s="91" t="s">
        <v>546</v>
      </c>
      <c r="D391" s="5" t="s">
        <v>547</v>
      </c>
      <c r="E391" s="58">
        <v>2159.4899999999998</v>
      </c>
      <c r="F391" s="7"/>
      <c r="G391" s="8"/>
      <c r="H391" s="8"/>
    </row>
    <row r="392" spans="1:8">
      <c r="A392" s="19">
        <v>390</v>
      </c>
      <c r="B392" s="3">
        <v>45721</v>
      </c>
      <c r="C392" s="39" t="s">
        <v>548</v>
      </c>
      <c r="D392" s="59" t="s">
        <v>549</v>
      </c>
      <c r="E392" s="8">
        <v>725.74</v>
      </c>
      <c r="F392" s="92"/>
      <c r="G392" s="7"/>
      <c r="H392" s="7"/>
    </row>
    <row r="393" spans="1:8">
      <c r="A393" s="19">
        <v>391</v>
      </c>
      <c r="B393" s="3">
        <v>45721</v>
      </c>
      <c r="C393" s="5" t="s">
        <v>546</v>
      </c>
      <c r="D393" s="5" t="s">
        <v>550</v>
      </c>
      <c r="E393" s="8">
        <v>346</v>
      </c>
      <c r="F393" s="7"/>
      <c r="G393" s="8"/>
      <c r="H393" s="8"/>
    </row>
    <row r="394" spans="1:8">
      <c r="A394" s="19">
        <v>392</v>
      </c>
      <c r="B394" s="3">
        <v>45721</v>
      </c>
      <c r="C394" s="39" t="s">
        <v>551</v>
      </c>
      <c r="D394" s="59" t="s">
        <v>552</v>
      </c>
      <c r="E394" s="60">
        <v>4757</v>
      </c>
      <c r="F394" s="92"/>
      <c r="G394" s="7"/>
      <c r="H394" s="7"/>
    </row>
    <row r="395" spans="1:8">
      <c r="A395" s="19">
        <v>393</v>
      </c>
      <c r="B395" s="3">
        <v>45721</v>
      </c>
      <c r="C395" s="5" t="s">
        <v>553</v>
      </c>
      <c r="D395" s="5" t="s">
        <v>554</v>
      </c>
      <c r="E395" s="8">
        <f>784.52+768.3</f>
        <v>1552.82</v>
      </c>
      <c r="F395" s="7"/>
      <c r="G395" s="8"/>
      <c r="H395" s="8"/>
    </row>
    <row r="396" spans="1:8">
      <c r="A396" s="19">
        <v>394</v>
      </c>
      <c r="B396" s="3">
        <v>45721</v>
      </c>
      <c r="C396" s="5" t="s">
        <v>555</v>
      </c>
      <c r="D396" s="5" t="s">
        <v>556</v>
      </c>
      <c r="E396" s="8">
        <v>2578.13</v>
      </c>
      <c r="F396" s="7"/>
      <c r="G396" s="8"/>
      <c r="H396" s="8"/>
    </row>
    <row r="397" spans="1:8">
      <c r="A397" s="19">
        <v>395</v>
      </c>
      <c r="B397" s="3">
        <v>45721</v>
      </c>
      <c r="C397" s="5" t="s">
        <v>557</v>
      </c>
      <c r="D397" s="5" t="s">
        <v>558</v>
      </c>
      <c r="E397" s="8">
        <v>7313.1</v>
      </c>
      <c r="F397" s="7"/>
      <c r="G397" s="8"/>
      <c r="H397" s="8"/>
    </row>
    <row r="398" spans="1:8">
      <c r="A398" s="19">
        <v>396</v>
      </c>
      <c r="B398" s="3">
        <v>45721</v>
      </c>
      <c r="C398" s="5" t="s">
        <v>557</v>
      </c>
      <c r="D398" s="5" t="s">
        <v>559</v>
      </c>
      <c r="E398" s="8">
        <v>6785.39</v>
      </c>
      <c r="F398" s="7"/>
      <c r="G398" s="8"/>
      <c r="H398" s="8"/>
    </row>
    <row r="399" spans="1:8">
      <c r="A399" s="19">
        <v>397</v>
      </c>
      <c r="B399" s="3">
        <v>45721</v>
      </c>
      <c r="C399" s="5" t="s">
        <v>560</v>
      </c>
      <c r="D399" s="5" t="s">
        <v>561</v>
      </c>
      <c r="E399" s="8">
        <v>1848</v>
      </c>
      <c r="F399" s="7"/>
      <c r="G399" s="8"/>
      <c r="H399" s="8"/>
    </row>
    <row r="400" spans="1:8">
      <c r="A400" s="19">
        <v>398</v>
      </c>
      <c r="B400" s="3">
        <v>45721</v>
      </c>
      <c r="C400" s="5" t="s">
        <v>562</v>
      </c>
      <c r="D400" s="5" t="s">
        <v>563</v>
      </c>
      <c r="E400" s="8">
        <v>3517.28</v>
      </c>
      <c r="F400" s="7"/>
      <c r="G400" s="8"/>
      <c r="H400" s="8"/>
    </row>
    <row r="401" spans="1:8">
      <c r="A401" s="19">
        <v>399</v>
      </c>
      <c r="B401" s="3">
        <v>45721</v>
      </c>
      <c r="C401" s="5" t="s">
        <v>564</v>
      </c>
      <c r="D401" s="5" t="s">
        <v>565</v>
      </c>
      <c r="E401" s="8">
        <v>270.24</v>
      </c>
      <c r="F401" s="7"/>
      <c r="G401" s="8"/>
      <c r="H401" s="8"/>
    </row>
    <row r="402" spans="1:8">
      <c r="A402" s="19">
        <v>400</v>
      </c>
      <c r="B402" s="3">
        <v>45721</v>
      </c>
      <c r="C402" s="15" t="s">
        <v>622</v>
      </c>
      <c r="D402" s="15" t="s">
        <v>85</v>
      </c>
      <c r="E402" s="14">
        <v>124568.56</v>
      </c>
      <c r="F402" s="13"/>
      <c r="G402" s="8"/>
      <c r="H402" s="8"/>
    </row>
    <row r="403" spans="1:8">
      <c r="A403" s="19">
        <v>401</v>
      </c>
      <c r="B403" s="3">
        <v>45721</v>
      </c>
      <c r="C403" s="15" t="s">
        <v>623</v>
      </c>
      <c r="D403" s="15" t="s">
        <v>85</v>
      </c>
      <c r="E403" s="14">
        <v>10359.450000000001</v>
      </c>
      <c r="F403" s="13"/>
      <c r="G403" s="8"/>
      <c r="H403" s="8"/>
    </row>
    <row r="404" spans="1:8">
      <c r="A404" s="19">
        <v>402</v>
      </c>
      <c r="B404" s="3">
        <v>45721</v>
      </c>
      <c r="C404" s="15" t="s">
        <v>624</v>
      </c>
      <c r="D404" s="15" t="s">
        <v>85</v>
      </c>
      <c r="E404" s="14">
        <v>122652.74</v>
      </c>
      <c r="F404" s="13"/>
      <c r="G404" s="8"/>
      <c r="H404" s="8"/>
    </row>
    <row r="405" spans="1:8">
      <c r="A405" s="19">
        <v>403</v>
      </c>
      <c r="B405" s="3">
        <v>45721</v>
      </c>
      <c r="C405" s="15" t="s">
        <v>625</v>
      </c>
      <c r="D405" s="15" t="s">
        <v>85</v>
      </c>
      <c r="E405" s="14">
        <v>35580.79</v>
      </c>
      <c r="F405" s="13"/>
      <c r="G405" s="8"/>
      <c r="H405" s="8"/>
    </row>
    <row r="406" spans="1:8">
      <c r="A406" s="19">
        <v>404</v>
      </c>
      <c r="B406" s="3">
        <v>45721</v>
      </c>
      <c r="C406" s="15" t="s">
        <v>626</v>
      </c>
      <c r="D406" s="15" t="s">
        <v>85</v>
      </c>
      <c r="E406" s="14">
        <v>17561.34</v>
      </c>
      <c r="F406" s="13"/>
      <c r="G406" s="8"/>
      <c r="H406" s="8"/>
    </row>
    <row r="407" spans="1:8">
      <c r="A407" s="19">
        <v>405</v>
      </c>
      <c r="B407" s="3">
        <v>45721</v>
      </c>
      <c r="C407" s="15" t="s">
        <v>627</v>
      </c>
      <c r="D407" s="15" t="s">
        <v>85</v>
      </c>
      <c r="E407" s="14">
        <v>14586.78</v>
      </c>
      <c r="F407" s="13"/>
      <c r="G407" s="8"/>
      <c r="H407" s="8"/>
    </row>
    <row r="408" spans="1:8">
      <c r="A408" s="19">
        <v>406</v>
      </c>
      <c r="B408" s="3">
        <v>45721</v>
      </c>
      <c r="C408" s="15" t="s">
        <v>628</v>
      </c>
      <c r="D408" s="15" t="s">
        <v>85</v>
      </c>
      <c r="E408" s="10">
        <v>24731.51</v>
      </c>
      <c r="F408" s="13"/>
      <c r="G408" s="8"/>
      <c r="H408" s="8"/>
    </row>
    <row r="409" spans="1:8">
      <c r="A409" s="19">
        <v>407</v>
      </c>
      <c r="B409" s="3">
        <v>45721</v>
      </c>
      <c r="C409" s="15" t="s">
        <v>629</v>
      </c>
      <c r="D409" s="15" t="s">
        <v>85</v>
      </c>
      <c r="E409" s="14">
        <v>112479.02</v>
      </c>
      <c r="F409" s="13"/>
      <c r="G409" s="8"/>
      <c r="H409" s="8"/>
    </row>
    <row r="410" spans="1:8">
      <c r="A410" s="19">
        <v>408</v>
      </c>
      <c r="B410" s="64">
        <v>45721</v>
      </c>
      <c r="C410" s="15" t="s">
        <v>630</v>
      </c>
      <c r="D410" s="15" t="s">
        <v>85</v>
      </c>
      <c r="E410" s="14">
        <v>27183.52</v>
      </c>
      <c r="F410" s="13"/>
      <c r="G410" s="8"/>
      <c r="H410" s="8"/>
    </row>
    <row r="411" spans="1:8">
      <c r="A411" s="19">
        <v>409</v>
      </c>
      <c r="B411" s="3">
        <v>45721</v>
      </c>
      <c r="C411" s="5" t="s">
        <v>566</v>
      </c>
      <c r="D411" s="5" t="s">
        <v>567</v>
      </c>
      <c r="E411" s="8">
        <v>1214.8699999999999</v>
      </c>
      <c r="F411" s="7"/>
      <c r="G411" s="8"/>
      <c r="H411" s="8"/>
    </row>
    <row r="412" spans="1:8">
      <c r="A412" s="19">
        <v>410</v>
      </c>
      <c r="B412" s="3">
        <v>45722</v>
      </c>
      <c r="C412" s="5" t="s">
        <v>568</v>
      </c>
      <c r="D412" s="5" t="s">
        <v>569</v>
      </c>
      <c r="E412" s="8">
        <v>76.72</v>
      </c>
      <c r="F412" s="7"/>
      <c r="G412" s="8"/>
      <c r="H412" s="8"/>
    </row>
    <row r="413" spans="1:8">
      <c r="A413" s="19">
        <v>411</v>
      </c>
      <c r="B413" s="3">
        <v>45722</v>
      </c>
      <c r="C413" s="5" t="s">
        <v>570</v>
      </c>
      <c r="D413" s="5" t="s">
        <v>115</v>
      </c>
      <c r="E413" s="8">
        <v>3172</v>
      </c>
      <c r="F413" s="7">
        <v>500</v>
      </c>
      <c r="G413" s="8">
        <v>2672</v>
      </c>
      <c r="H413" s="8"/>
    </row>
    <row r="414" spans="1:8">
      <c r="A414" s="19">
        <v>412</v>
      </c>
      <c r="B414" s="3">
        <v>45722</v>
      </c>
      <c r="C414" s="5" t="s">
        <v>313</v>
      </c>
      <c r="D414" s="5" t="s">
        <v>571</v>
      </c>
      <c r="E414" s="8">
        <v>165</v>
      </c>
      <c r="F414" s="7"/>
      <c r="G414" s="8"/>
      <c r="H414" s="8"/>
    </row>
    <row r="415" spans="1:8">
      <c r="A415" s="19">
        <v>413</v>
      </c>
      <c r="B415" s="3">
        <v>45722</v>
      </c>
      <c r="C415" s="5" t="s">
        <v>572</v>
      </c>
      <c r="D415" s="5" t="s">
        <v>573</v>
      </c>
      <c r="E415" s="8">
        <v>320</v>
      </c>
      <c r="F415" s="7"/>
      <c r="G415" s="8"/>
      <c r="H415" s="8"/>
    </row>
    <row r="416" spans="1:8">
      <c r="A416" s="19">
        <v>414</v>
      </c>
      <c r="B416" s="3">
        <v>45722</v>
      </c>
      <c r="C416" s="5" t="s">
        <v>574</v>
      </c>
      <c r="D416" s="5" t="s">
        <v>575</v>
      </c>
      <c r="E416" s="8">
        <f>2046.61+1521.35</f>
        <v>3567.96</v>
      </c>
      <c r="F416" s="7"/>
      <c r="G416" s="8"/>
      <c r="H416" s="8"/>
    </row>
    <row r="417" spans="1:8">
      <c r="A417" s="19">
        <v>415</v>
      </c>
      <c r="B417" s="3">
        <v>45722</v>
      </c>
      <c r="C417" s="5" t="s">
        <v>616</v>
      </c>
      <c r="D417" s="5" t="s">
        <v>617</v>
      </c>
      <c r="E417" s="2">
        <v>800</v>
      </c>
      <c r="F417" s="13"/>
      <c r="G417" s="8"/>
      <c r="H417" s="8"/>
    </row>
    <row r="418" spans="1:8">
      <c r="A418" s="19">
        <v>416</v>
      </c>
      <c r="B418" s="3">
        <v>45722</v>
      </c>
      <c r="C418" s="5" t="s">
        <v>618</v>
      </c>
      <c r="D418" s="5" t="s">
        <v>619</v>
      </c>
      <c r="E418" s="2">
        <v>37216.85</v>
      </c>
      <c r="F418" s="13"/>
      <c r="G418" s="8"/>
      <c r="H418" s="8"/>
    </row>
    <row r="419" spans="1:8">
      <c r="A419" s="19">
        <v>417</v>
      </c>
      <c r="B419" s="3">
        <v>45722</v>
      </c>
      <c r="C419" s="5" t="s">
        <v>620</v>
      </c>
      <c r="D419" s="5" t="s">
        <v>619</v>
      </c>
      <c r="E419" s="2">
        <v>55000</v>
      </c>
      <c r="F419" s="13"/>
      <c r="G419" s="8"/>
      <c r="H419" s="8"/>
    </row>
    <row r="420" spans="1:8">
      <c r="A420" s="19">
        <v>418</v>
      </c>
      <c r="B420" s="3">
        <v>45722</v>
      </c>
      <c r="C420" s="15" t="s">
        <v>621</v>
      </c>
      <c r="D420" s="15" t="s">
        <v>619</v>
      </c>
      <c r="E420" s="2">
        <v>35510.699999999997</v>
      </c>
      <c r="F420" s="13"/>
      <c r="G420" s="8"/>
      <c r="H420" s="8"/>
    </row>
    <row r="421" spans="1:8">
      <c r="A421" s="19">
        <v>419</v>
      </c>
      <c r="B421" s="3">
        <v>45722</v>
      </c>
      <c r="C421" s="15" t="s">
        <v>615</v>
      </c>
      <c r="D421" s="15" t="s">
        <v>127</v>
      </c>
      <c r="E421" s="2">
        <v>116000</v>
      </c>
      <c r="F421" s="13"/>
      <c r="G421" s="8"/>
      <c r="H421" s="8"/>
    </row>
    <row r="422" spans="1:8">
      <c r="A422" s="19">
        <v>420</v>
      </c>
      <c r="B422" s="3">
        <v>45722</v>
      </c>
      <c r="C422" s="5" t="s">
        <v>576</v>
      </c>
      <c r="D422" s="5" t="s">
        <v>577</v>
      </c>
      <c r="E422" s="8">
        <v>2039.87</v>
      </c>
      <c r="F422" s="7"/>
      <c r="G422" s="8"/>
      <c r="H422" s="8"/>
    </row>
    <row r="423" spans="1:8">
      <c r="A423" s="19">
        <v>421</v>
      </c>
      <c r="B423" s="3">
        <v>45722</v>
      </c>
      <c r="C423" s="5" t="s">
        <v>578</v>
      </c>
      <c r="D423" s="5" t="s">
        <v>579</v>
      </c>
      <c r="E423" s="8">
        <v>60.79</v>
      </c>
      <c r="F423" s="7"/>
      <c r="G423" s="8"/>
      <c r="H423" s="8"/>
    </row>
    <row r="424" spans="1:8">
      <c r="A424" s="19">
        <v>422</v>
      </c>
      <c r="B424" s="3">
        <v>45723</v>
      </c>
      <c r="C424" s="5" t="s">
        <v>580</v>
      </c>
      <c r="D424" s="5" t="s">
        <v>10</v>
      </c>
      <c r="E424" s="8">
        <v>8205.32</v>
      </c>
      <c r="F424" s="7"/>
      <c r="G424" s="8"/>
      <c r="H424" s="8"/>
    </row>
    <row r="425" spans="1:8" ht="15.75">
      <c r="A425" s="19">
        <v>423</v>
      </c>
      <c r="B425" s="3">
        <v>45723</v>
      </c>
      <c r="C425" s="91" t="s">
        <v>581</v>
      </c>
      <c r="D425" s="5" t="s">
        <v>10</v>
      </c>
      <c r="E425" s="8">
        <v>8803.2099999999991</v>
      </c>
      <c r="F425" s="7"/>
      <c r="G425" s="8"/>
      <c r="H425" s="8"/>
    </row>
    <row r="426" spans="1:8">
      <c r="A426" s="19">
        <v>424</v>
      </c>
      <c r="B426" s="3">
        <v>45723</v>
      </c>
      <c r="C426" s="5" t="s">
        <v>582</v>
      </c>
      <c r="D426" s="5" t="s">
        <v>10</v>
      </c>
      <c r="E426" s="8">
        <v>8094.02</v>
      </c>
      <c r="F426" s="7"/>
      <c r="G426" s="8"/>
      <c r="H426" s="8"/>
    </row>
    <row r="427" spans="1:8">
      <c r="A427" s="19">
        <v>425</v>
      </c>
      <c r="B427" s="3">
        <v>45723</v>
      </c>
      <c r="C427" s="5" t="s">
        <v>583</v>
      </c>
      <c r="D427" s="5" t="s">
        <v>10</v>
      </c>
      <c r="E427" s="8">
        <v>8015.51</v>
      </c>
      <c r="F427" s="7"/>
      <c r="G427" s="8"/>
      <c r="H427" s="8"/>
    </row>
    <row r="428" spans="1:8">
      <c r="A428" s="19">
        <v>426</v>
      </c>
      <c r="B428" s="3">
        <v>45723</v>
      </c>
      <c r="C428" s="5" t="s">
        <v>584</v>
      </c>
      <c r="D428" s="5" t="s">
        <v>141</v>
      </c>
      <c r="E428" s="8">
        <v>19430</v>
      </c>
      <c r="F428" s="7"/>
      <c r="G428" s="8"/>
      <c r="H428" s="8"/>
    </row>
    <row r="429" spans="1:8">
      <c r="A429" s="19">
        <v>427</v>
      </c>
      <c r="B429" s="3">
        <v>45723</v>
      </c>
      <c r="C429" s="5" t="s">
        <v>585</v>
      </c>
      <c r="D429" s="5" t="s">
        <v>141</v>
      </c>
      <c r="E429" s="8">
        <v>2217</v>
      </c>
      <c r="F429" s="7"/>
      <c r="G429" s="8"/>
      <c r="H429" s="8"/>
    </row>
    <row r="430" spans="1:8">
      <c r="A430" s="19">
        <v>428</v>
      </c>
      <c r="B430" s="3">
        <v>45723</v>
      </c>
      <c r="C430" s="5" t="s">
        <v>586</v>
      </c>
      <c r="D430" s="5" t="s">
        <v>141</v>
      </c>
      <c r="E430" s="8">
        <v>1423.5</v>
      </c>
      <c r="F430" s="7"/>
      <c r="G430" s="8"/>
      <c r="H430" s="8"/>
    </row>
    <row r="431" spans="1:8">
      <c r="A431" s="19">
        <v>429</v>
      </c>
      <c r="B431" s="3">
        <v>45723</v>
      </c>
      <c r="C431" s="5" t="s">
        <v>587</v>
      </c>
      <c r="D431" s="5" t="s">
        <v>123</v>
      </c>
      <c r="E431" s="8">
        <v>73325.919999999998</v>
      </c>
      <c r="F431" s="7"/>
      <c r="G431" s="8"/>
      <c r="H431" s="8"/>
    </row>
    <row r="432" spans="1:8">
      <c r="A432" s="19">
        <v>430</v>
      </c>
      <c r="B432" s="3">
        <v>45723</v>
      </c>
      <c r="C432" s="5" t="s">
        <v>588</v>
      </c>
      <c r="D432" s="5" t="s">
        <v>56</v>
      </c>
      <c r="E432" s="24">
        <v>10000</v>
      </c>
      <c r="F432" s="7"/>
      <c r="G432" s="8"/>
      <c r="H432" s="8"/>
    </row>
    <row r="433" spans="1:8">
      <c r="A433" s="19">
        <v>431</v>
      </c>
      <c r="B433" s="3">
        <v>45723</v>
      </c>
      <c r="C433" s="5" t="s">
        <v>589</v>
      </c>
      <c r="D433" s="5" t="s">
        <v>1</v>
      </c>
      <c r="E433" s="24">
        <v>1000</v>
      </c>
      <c r="F433" s="7"/>
      <c r="G433" s="8"/>
      <c r="H433" s="8"/>
    </row>
    <row r="434" spans="1:8">
      <c r="A434" s="19">
        <v>432</v>
      </c>
      <c r="B434" s="3">
        <v>45723</v>
      </c>
      <c r="C434" s="5" t="s">
        <v>589</v>
      </c>
      <c r="D434" s="5" t="s">
        <v>0</v>
      </c>
      <c r="E434" s="8">
        <v>593.77</v>
      </c>
      <c r="F434" s="7"/>
      <c r="G434" s="8"/>
      <c r="H434" s="8"/>
    </row>
    <row r="435" spans="1:8">
      <c r="A435" s="19">
        <v>433</v>
      </c>
      <c r="B435" s="3">
        <v>45723</v>
      </c>
      <c r="C435" s="5" t="s">
        <v>589</v>
      </c>
      <c r="D435" s="5" t="s">
        <v>2</v>
      </c>
      <c r="E435" s="27">
        <v>420</v>
      </c>
      <c r="F435" s="7"/>
      <c r="G435" s="8"/>
      <c r="H435" s="8"/>
    </row>
    <row r="436" spans="1:8">
      <c r="A436" s="19">
        <v>434</v>
      </c>
      <c r="B436" s="3">
        <v>45723</v>
      </c>
      <c r="C436" s="5" t="s">
        <v>589</v>
      </c>
      <c r="D436" s="5" t="s">
        <v>13</v>
      </c>
      <c r="E436" s="23">
        <v>542.38</v>
      </c>
      <c r="F436" s="7"/>
      <c r="G436" s="8"/>
      <c r="H436" s="8"/>
    </row>
    <row r="437" spans="1:8">
      <c r="A437" s="19">
        <v>435</v>
      </c>
      <c r="B437" s="3">
        <v>45723</v>
      </c>
      <c r="C437" s="5" t="s">
        <v>590</v>
      </c>
      <c r="D437" s="5" t="s">
        <v>591</v>
      </c>
      <c r="E437" s="61">
        <v>1336.01</v>
      </c>
      <c r="F437" s="7"/>
      <c r="G437" s="8"/>
      <c r="H437" s="8"/>
    </row>
    <row r="438" spans="1:8">
      <c r="A438" s="19">
        <v>436</v>
      </c>
      <c r="B438" s="3">
        <v>45723</v>
      </c>
      <c r="C438" s="5" t="s">
        <v>592</v>
      </c>
      <c r="D438" s="5" t="s">
        <v>139</v>
      </c>
      <c r="E438" s="61">
        <v>10000</v>
      </c>
      <c r="F438" s="7"/>
      <c r="G438" s="8"/>
      <c r="H438" s="8"/>
    </row>
    <row r="439" spans="1:8">
      <c r="A439" s="19">
        <v>437</v>
      </c>
      <c r="B439" s="3">
        <v>45723</v>
      </c>
      <c r="C439" s="5" t="s">
        <v>593</v>
      </c>
      <c r="D439" s="5" t="s">
        <v>177</v>
      </c>
      <c r="E439" s="6">
        <v>10000</v>
      </c>
      <c r="F439" s="7"/>
      <c r="G439" s="8"/>
      <c r="H439" s="8"/>
    </row>
    <row r="440" spans="1:8">
      <c r="A440" s="19">
        <v>438</v>
      </c>
      <c r="B440" s="3">
        <v>45723</v>
      </c>
      <c r="C440" s="5" t="s">
        <v>594</v>
      </c>
      <c r="D440" s="5" t="s">
        <v>595</v>
      </c>
      <c r="E440" s="16">
        <v>13239.84</v>
      </c>
      <c r="F440" s="7"/>
      <c r="G440" s="8"/>
      <c r="H440" s="8"/>
    </row>
    <row r="441" spans="1:8">
      <c r="A441" s="19">
        <v>439</v>
      </c>
      <c r="B441" s="3">
        <v>45723</v>
      </c>
      <c r="C441" s="5" t="s">
        <v>596</v>
      </c>
      <c r="D441" s="39" t="s">
        <v>597</v>
      </c>
      <c r="E441" s="52">
        <v>10000</v>
      </c>
      <c r="F441" s="7"/>
      <c r="G441" s="8"/>
      <c r="H441" s="8"/>
    </row>
    <row r="442" spans="1:8">
      <c r="A442" s="19">
        <v>440</v>
      </c>
      <c r="B442" s="3">
        <v>45723</v>
      </c>
      <c r="C442" s="5" t="s">
        <v>598</v>
      </c>
      <c r="D442" s="5" t="s">
        <v>599</v>
      </c>
      <c r="E442" s="16">
        <v>59713.08</v>
      </c>
      <c r="F442" s="7"/>
      <c r="G442" s="8"/>
      <c r="H442" s="8"/>
    </row>
    <row r="443" spans="1:8">
      <c r="A443" s="19">
        <v>441</v>
      </c>
      <c r="B443" s="3">
        <v>45723</v>
      </c>
      <c r="C443" s="5" t="s">
        <v>600</v>
      </c>
      <c r="D443" s="5" t="s">
        <v>599</v>
      </c>
      <c r="E443" s="16">
        <v>525.25</v>
      </c>
      <c r="F443" s="7"/>
      <c r="G443" s="8"/>
      <c r="H443" s="8"/>
    </row>
    <row r="444" spans="1:8">
      <c r="A444" s="19">
        <v>442</v>
      </c>
      <c r="B444" s="3">
        <v>45723</v>
      </c>
      <c r="C444" s="5" t="s">
        <v>601</v>
      </c>
      <c r="D444" s="5" t="s">
        <v>602</v>
      </c>
      <c r="E444" s="23">
        <v>10000</v>
      </c>
      <c r="F444" s="8"/>
      <c r="G444" s="14"/>
      <c r="H444" s="8"/>
    </row>
    <row r="445" spans="1:8">
      <c r="A445" s="19">
        <v>443</v>
      </c>
      <c r="B445" s="3">
        <v>45723</v>
      </c>
      <c r="C445" s="5" t="s">
        <v>603</v>
      </c>
      <c r="D445" s="5" t="s">
        <v>174</v>
      </c>
      <c r="E445" s="16">
        <v>10000</v>
      </c>
      <c r="F445" s="7"/>
      <c r="G445" s="8"/>
      <c r="H445" s="8"/>
    </row>
    <row r="446" spans="1:8">
      <c r="A446" s="19">
        <v>444</v>
      </c>
      <c r="B446" s="3">
        <v>45723</v>
      </c>
      <c r="C446" s="5" t="s">
        <v>604</v>
      </c>
      <c r="D446" s="5" t="s">
        <v>605</v>
      </c>
      <c r="E446" s="16">
        <v>10000</v>
      </c>
      <c r="F446" s="7"/>
      <c r="G446" s="8"/>
      <c r="H446" s="8"/>
    </row>
    <row r="447" spans="1:8">
      <c r="A447" s="19">
        <v>445</v>
      </c>
      <c r="B447" s="3">
        <v>45723</v>
      </c>
      <c r="C447" s="5" t="s">
        <v>92</v>
      </c>
      <c r="D447" s="5" t="s">
        <v>93</v>
      </c>
      <c r="E447" s="16">
        <v>10000</v>
      </c>
      <c r="F447" s="43" t="s">
        <v>68</v>
      </c>
      <c r="G447" s="8"/>
      <c r="H447" s="8"/>
    </row>
    <row r="448" spans="1:8">
      <c r="A448" s="19">
        <v>446</v>
      </c>
      <c r="B448" s="3">
        <v>45723</v>
      </c>
      <c r="C448" s="5" t="s">
        <v>606</v>
      </c>
      <c r="D448" s="5" t="s">
        <v>607</v>
      </c>
      <c r="E448" s="16">
        <v>10000</v>
      </c>
      <c r="F448" s="7"/>
      <c r="G448" s="8"/>
      <c r="H448" s="8"/>
    </row>
    <row r="449" spans="1:9">
      <c r="A449" s="19">
        <v>447</v>
      </c>
      <c r="B449" s="3">
        <v>45723</v>
      </c>
      <c r="C449" s="5" t="s">
        <v>608</v>
      </c>
      <c r="D449" s="5" t="s">
        <v>609</v>
      </c>
      <c r="E449" s="27">
        <v>152.93</v>
      </c>
      <c r="F449" s="7"/>
      <c r="G449" s="8"/>
      <c r="H449" s="8"/>
    </row>
    <row r="450" spans="1:9">
      <c r="A450" s="19">
        <v>448</v>
      </c>
      <c r="B450" s="3">
        <v>45723</v>
      </c>
      <c r="C450" s="5" t="s">
        <v>610</v>
      </c>
      <c r="D450" s="5" t="s">
        <v>611</v>
      </c>
      <c r="E450" s="23">
        <v>188.87</v>
      </c>
      <c r="F450" s="7"/>
      <c r="G450" s="8"/>
      <c r="H450" s="8"/>
    </row>
    <row r="451" spans="1:9">
      <c r="A451" s="19">
        <v>449</v>
      </c>
      <c r="B451" s="3">
        <v>45723</v>
      </c>
      <c r="C451" s="5" t="s">
        <v>612</v>
      </c>
      <c r="D451" s="5" t="s">
        <v>613</v>
      </c>
      <c r="E451" s="27">
        <v>210.99</v>
      </c>
      <c r="F451" s="7"/>
      <c r="G451" s="8"/>
      <c r="H451" s="8"/>
    </row>
    <row r="452" spans="1:9">
      <c r="A452" s="19">
        <v>450</v>
      </c>
      <c r="B452" s="3">
        <v>45723</v>
      </c>
      <c r="C452" s="5" t="s">
        <v>15</v>
      </c>
      <c r="D452" s="5" t="s">
        <v>614</v>
      </c>
      <c r="E452" s="27">
        <v>157.5</v>
      </c>
      <c r="F452" s="7"/>
      <c r="G452" s="8"/>
      <c r="H452" s="8"/>
    </row>
    <row r="453" spans="1:9">
      <c r="A453" s="19">
        <v>451</v>
      </c>
      <c r="B453" s="3">
        <v>45730</v>
      </c>
      <c r="C453" s="5" t="s">
        <v>631</v>
      </c>
      <c r="D453" s="5" t="s">
        <v>632</v>
      </c>
      <c r="E453" s="8">
        <v>176.49</v>
      </c>
      <c r="F453" s="13"/>
      <c r="G453" s="77"/>
      <c r="H453" s="13"/>
      <c r="I453" s="65"/>
    </row>
    <row r="454" spans="1:9">
      <c r="A454" s="19">
        <v>452</v>
      </c>
      <c r="B454" s="3">
        <v>45730</v>
      </c>
      <c r="C454" s="5" t="s">
        <v>633</v>
      </c>
      <c r="D454" s="5" t="s">
        <v>632</v>
      </c>
      <c r="E454" s="8">
        <v>4216.29</v>
      </c>
      <c r="F454" s="13"/>
      <c r="G454" s="78"/>
      <c r="H454" s="13"/>
      <c r="I454" s="65"/>
    </row>
    <row r="455" spans="1:9">
      <c r="A455" s="19">
        <v>453</v>
      </c>
      <c r="B455" s="3">
        <v>45730</v>
      </c>
      <c r="C455" s="4" t="s">
        <v>634</v>
      </c>
      <c r="D455" s="5" t="s">
        <v>632</v>
      </c>
      <c r="E455" s="8">
        <v>21.29</v>
      </c>
      <c r="F455" s="13"/>
      <c r="G455" s="77"/>
      <c r="H455" s="13"/>
      <c r="I455" s="65"/>
    </row>
    <row r="456" spans="1:9">
      <c r="A456" s="19">
        <v>454</v>
      </c>
      <c r="B456" s="3">
        <v>45730</v>
      </c>
      <c r="C456" s="5" t="s">
        <v>635</v>
      </c>
      <c r="D456" s="5" t="s">
        <v>632</v>
      </c>
      <c r="E456" s="8">
        <v>267.94</v>
      </c>
      <c r="F456" s="13"/>
      <c r="G456" s="77"/>
      <c r="H456" s="13"/>
      <c r="I456" s="65"/>
    </row>
    <row r="457" spans="1:9">
      <c r="A457" s="19">
        <v>455</v>
      </c>
      <c r="B457" s="3">
        <v>45730</v>
      </c>
      <c r="C457" s="5" t="s">
        <v>636</v>
      </c>
      <c r="D457" s="5" t="s">
        <v>632</v>
      </c>
      <c r="E457" s="8">
        <v>42.75</v>
      </c>
      <c r="F457" s="13"/>
      <c r="G457" s="77"/>
      <c r="H457" s="13"/>
      <c r="I457" s="65"/>
    </row>
    <row r="458" spans="1:9">
      <c r="A458" s="19">
        <v>456</v>
      </c>
      <c r="B458" s="3">
        <v>45730</v>
      </c>
      <c r="C458" s="5" t="s">
        <v>637</v>
      </c>
      <c r="D458" s="5" t="s">
        <v>632</v>
      </c>
      <c r="E458" s="8">
        <v>21.17</v>
      </c>
      <c r="F458" s="13"/>
      <c r="G458" s="77"/>
      <c r="H458" s="13"/>
      <c r="I458" s="65"/>
    </row>
    <row r="459" spans="1:9">
      <c r="A459" s="19">
        <v>457</v>
      </c>
      <c r="B459" s="3">
        <v>45730</v>
      </c>
      <c r="C459" s="5" t="s">
        <v>638</v>
      </c>
      <c r="D459" s="5" t="s">
        <v>632</v>
      </c>
      <c r="E459" s="8">
        <v>230.4</v>
      </c>
      <c r="F459" s="13"/>
      <c r="G459" s="77"/>
      <c r="H459" s="13"/>
      <c r="I459" s="65"/>
    </row>
    <row r="460" spans="1:9">
      <c r="A460" s="19">
        <v>458</v>
      </c>
      <c r="B460" s="3">
        <v>45730</v>
      </c>
      <c r="C460" s="5" t="s">
        <v>639</v>
      </c>
      <c r="D460" s="5" t="s">
        <v>632</v>
      </c>
      <c r="E460" s="60">
        <v>4138.09</v>
      </c>
      <c r="F460" s="13"/>
      <c r="G460" s="77"/>
      <c r="H460" s="13"/>
      <c r="I460" s="65"/>
    </row>
    <row r="461" spans="1:9">
      <c r="A461" s="19">
        <v>459</v>
      </c>
      <c r="B461" s="3">
        <v>45730</v>
      </c>
      <c r="C461" s="5" t="s">
        <v>640</v>
      </c>
      <c r="D461" s="5" t="s">
        <v>632</v>
      </c>
      <c r="E461" s="62">
        <v>293.14</v>
      </c>
      <c r="F461" s="13"/>
      <c r="G461" s="77"/>
      <c r="H461" s="13"/>
      <c r="I461" s="65"/>
    </row>
    <row r="462" spans="1:9">
      <c r="A462" s="19">
        <v>460</v>
      </c>
      <c r="B462" s="3">
        <v>45730</v>
      </c>
      <c r="C462" s="5" t="s">
        <v>641</v>
      </c>
      <c r="D462" s="5" t="s">
        <v>632</v>
      </c>
      <c r="E462" s="62">
        <v>21.24</v>
      </c>
      <c r="F462" s="13"/>
      <c r="G462" s="77"/>
      <c r="H462" s="13"/>
      <c r="I462" s="65"/>
    </row>
    <row r="463" spans="1:9">
      <c r="A463" s="19">
        <v>461</v>
      </c>
      <c r="B463" s="3">
        <v>45730</v>
      </c>
      <c r="C463" s="5" t="s">
        <v>642</v>
      </c>
      <c r="D463" s="11" t="s">
        <v>632</v>
      </c>
      <c r="E463" s="62">
        <v>636.92999999999995</v>
      </c>
      <c r="F463" s="13"/>
      <c r="G463" s="77"/>
      <c r="H463" s="13"/>
      <c r="I463" s="65"/>
    </row>
    <row r="464" spans="1:9">
      <c r="A464" s="19">
        <v>462</v>
      </c>
      <c r="B464" s="3">
        <v>45730</v>
      </c>
      <c r="C464" s="5" t="s">
        <v>643</v>
      </c>
      <c r="D464" s="11" t="s">
        <v>632</v>
      </c>
      <c r="E464" s="8">
        <v>42.88</v>
      </c>
      <c r="F464" s="13"/>
      <c r="G464" s="77"/>
      <c r="H464" s="13"/>
      <c r="I464" s="65"/>
    </row>
    <row r="465" spans="1:9">
      <c r="A465" s="19">
        <v>463</v>
      </c>
      <c r="B465" s="3">
        <v>45730</v>
      </c>
      <c r="C465" s="5" t="s">
        <v>644</v>
      </c>
      <c r="D465" s="11" t="s">
        <v>632</v>
      </c>
      <c r="E465" s="7">
        <v>4192.1000000000004</v>
      </c>
      <c r="F465" s="13"/>
      <c r="G465" s="77"/>
      <c r="H465" s="13"/>
      <c r="I465" s="65"/>
    </row>
    <row r="466" spans="1:9">
      <c r="A466" s="19">
        <v>464</v>
      </c>
      <c r="B466" s="3">
        <v>45730</v>
      </c>
      <c r="C466" s="5" t="s">
        <v>645</v>
      </c>
      <c r="D466" s="11" t="s">
        <v>287</v>
      </c>
      <c r="E466" s="7">
        <v>43591.040000000001</v>
      </c>
      <c r="F466" s="13"/>
      <c r="G466" s="84"/>
      <c r="H466" s="13"/>
      <c r="I466" s="65"/>
    </row>
    <row r="467" spans="1:9">
      <c r="A467" s="19">
        <v>465</v>
      </c>
      <c r="B467" s="3">
        <v>45730</v>
      </c>
      <c r="C467" s="5" t="s">
        <v>646</v>
      </c>
      <c r="D467" s="11" t="s">
        <v>287</v>
      </c>
      <c r="E467" s="7">
        <v>18711.5</v>
      </c>
      <c r="F467" s="13"/>
      <c r="G467" s="77"/>
      <c r="H467" s="13"/>
      <c r="I467" s="65"/>
    </row>
    <row r="468" spans="1:9">
      <c r="A468" s="19">
        <v>466</v>
      </c>
      <c r="B468" s="3">
        <v>45730</v>
      </c>
      <c r="C468" s="5" t="s">
        <v>647</v>
      </c>
      <c r="D468" s="11" t="s">
        <v>287</v>
      </c>
      <c r="E468" s="8">
        <v>18045.689999999999</v>
      </c>
      <c r="F468" s="13"/>
      <c r="G468" s="77"/>
      <c r="H468" s="13"/>
      <c r="I468" s="65"/>
    </row>
    <row r="469" spans="1:9">
      <c r="A469" s="19">
        <v>467</v>
      </c>
      <c r="B469" s="3">
        <v>45730</v>
      </c>
      <c r="C469" s="5" t="s">
        <v>648</v>
      </c>
      <c r="D469" s="11" t="s">
        <v>287</v>
      </c>
      <c r="E469" s="8">
        <v>91252.54</v>
      </c>
      <c r="F469" s="13"/>
      <c r="G469" s="77"/>
      <c r="H469" s="13"/>
      <c r="I469" s="65"/>
    </row>
    <row r="470" spans="1:9">
      <c r="A470" s="19">
        <v>468</v>
      </c>
      <c r="B470" s="3">
        <v>45730</v>
      </c>
      <c r="C470" s="5" t="s">
        <v>649</v>
      </c>
      <c r="D470" s="11" t="s">
        <v>287</v>
      </c>
      <c r="E470" s="8">
        <v>4336.1499999999996</v>
      </c>
      <c r="F470" s="13"/>
      <c r="G470" s="77"/>
      <c r="H470" s="13"/>
      <c r="I470" s="65"/>
    </row>
    <row r="471" spans="1:9">
      <c r="A471" s="19">
        <v>469</v>
      </c>
      <c r="B471" s="3">
        <v>45730</v>
      </c>
      <c r="C471" s="5" t="s">
        <v>650</v>
      </c>
      <c r="D471" s="11" t="s">
        <v>651</v>
      </c>
      <c r="E471" s="8">
        <v>7980</v>
      </c>
      <c r="F471" s="13"/>
      <c r="G471" s="77"/>
      <c r="H471" s="13"/>
      <c r="I471" s="65"/>
    </row>
    <row r="472" spans="1:9">
      <c r="A472" s="19">
        <v>470</v>
      </c>
      <c r="B472" s="3">
        <v>45730</v>
      </c>
      <c r="C472" s="5" t="s">
        <v>652</v>
      </c>
      <c r="D472" s="5" t="s">
        <v>538</v>
      </c>
      <c r="E472" s="10">
        <v>913.6</v>
      </c>
      <c r="F472" s="13"/>
      <c r="G472" s="77"/>
      <c r="H472" s="13"/>
      <c r="I472" s="65"/>
    </row>
    <row r="473" spans="1:9">
      <c r="A473" s="19">
        <v>471</v>
      </c>
      <c r="B473" s="3">
        <v>45734</v>
      </c>
      <c r="C473" s="5" t="s">
        <v>653</v>
      </c>
      <c r="D473" s="5" t="s">
        <v>503</v>
      </c>
      <c r="E473" s="10">
        <v>146.91</v>
      </c>
      <c r="F473" s="7"/>
      <c r="G473" s="77"/>
      <c r="H473" s="13"/>
      <c r="I473" s="65"/>
    </row>
    <row r="474" spans="1:9">
      <c r="A474" s="19">
        <v>472</v>
      </c>
      <c r="B474" s="3">
        <v>45734</v>
      </c>
      <c r="C474" s="5" t="s">
        <v>654</v>
      </c>
      <c r="D474" s="4" t="s">
        <v>655</v>
      </c>
      <c r="E474" s="10">
        <v>1123.2</v>
      </c>
      <c r="F474" s="7"/>
      <c r="G474" s="77"/>
      <c r="H474" s="13"/>
      <c r="I474" s="65"/>
    </row>
    <row r="475" spans="1:9">
      <c r="A475" s="19">
        <v>473</v>
      </c>
      <c r="B475" s="3">
        <v>45736</v>
      </c>
      <c r="C475" s="5" t="s">
        <v>656</v>
      </c>
      <c r="D475" s="4" t="s">
        <v>10</v>
      </c>
      <c r="E475" s="10">
        <v>3120.45</v>
      </c>
      <c r="F475" s="13"/>
      <c r="G475" s="77"/>
      <c r="H475" s="13"/>
      <c r="I475" s="65"/>
    </row>
    <row r="476" spans="1:9">
      <c r="A476" s="19">
        <v>474</v>
      </c>
      <c r="B476" s="3">
        <v>45736</v>
      </c>
      <c r="C476" s="5" t="s">
        <v>657</v>
      </c>
      <c r="D476" s="4" t="s">
        <v>10</v>
      </c>
      <c r="E476" s="10">
        <v>3251.39</v>
      </c>
      <c r="F476" s="13"/>
      <c r="G476" s="77"/>
      <c r="H476" s="13"/>
      <c r="I476" s="65"/>
    </row>
    <row r="477" spans="1:9">
      <c r="A477" s="19">
        <v>475</v>
      </c>
      <c r="B477" s="3">
        <v>45736</v>
      </c>
      <c r="C477" s="5" t="s">
        <v>658</v>
      </c>
      <c r="D477" s="4" t="s">
        <v>10</v>
      </c>
      <c r="E477" s="10">
        <v>1983.23</v>
      </c>
      <c r="F477" s="13"/>
      <c r="G477" s="77"/>
      <c r="H477" s="13"/>
      <c r="I477" s="65"/>
    </row>
    <row r="478" spans="1:9">
      <c r="A478" s="19">
        <v>476</v>
      </c>
      <c r="B478" s="3">
        <v>45736</v>
      </c>
      <c r="C478" s="5" t="s">
        <v>659</v>
      </c>
      <c r="D478" s="4" t="s">
        <v>10</v>
      </c>
      <c r="E478" s="10">
        <v>1843.93</v>
      </c>
      <c r="F478" s="13"/>
      <c r="G478" s="77"/>
      <c r="H478" s="13"/>
      <c r="I478" s="65"/>
    </row>
    <row r="479" spans="1:9">
      <c r="A479" s="19">
        <v>477</v>
      </c>
      <c r="B479" s="3">
        <v>45736</v>
      </c>
      <c r="C479" s="5" t="s">
        <v>660</v>
      </c>
      <c r="D479" s="4" t="s">
        <v>10</v>
      </c>
      <c r="E479" s="63">
        <v>1404.72</v>
      </c>
      <c r="F479" s="13"/>
      <c r="G479" s="77"/>
      <c r="H479" s="13"/>
      <c r="I479" s="65"/>
    </row>
    <row r="480" spans="1:9">
      <c r="A480" s="19">
        <v>478</v>
      </c>
      <c r="B480" s="3">
        <v>45736</v>
      </c>
      <c r="C480" s="5" t="s">
        <v>661</v>
      </c>
      <c r="D480" s="5" t="s">
        <v>10</v>
      </c>
      <c r="E480" s="10">
        <v>2832.39</v>
      </c>
      <c r="F480" s="13"/>
      <c r="G480" s="77"/>
      <c r="H480" s="13"/>
      <c r="I480" s="65"/>
    </row>
    <row r="481" spans="1:9">
      <c r="A481" s="19">
        <v>479</v>
      </c>
      <c r="B481" s="3">
        <v>45736</v>
      </c>
      <c r="C481" s="5" t="s">
        <v>662</v>
      </c>
      <c r="D481" s="5" t="s">
        <v>10</v>
      </c>
      <c r="E481" s="10">
        <v>4939.7299999999996</v>
      </c>
      <c r="F481" s="13"/>
      <c r="G481" s="77"/>
      <c r="H481" s="13"/>
      <c r="I481" s="65"/>
    </row>
    <row r="482" spans="1:9">
      <c r="A482" s="19">
        <v>480</v>
      </c>
      <c r="B482" s="3">
        <v>45736</v>
      </c>
      <c r="C482" s="5" t="s">
        <v>663</v>
      </c>
      <c r="D482" s="5" t="s">
        <v>10</v>
      </c>
      <c r="E482" s="10">
        <v>2201.29</v>
      </c>
      <c r="F482" s="13"/>
      <c r="G482" s="77"/>
      <c r="H482" s="13"/>
      <c r="I482" s="65"/>
    </row>
    <row r="483" spans="1:9">
      <c r="A483" s="19">
        <v>481</v>
      </c>
      <c r="B483" s="3">
        <v>45736</v>
      </c>
      <c r="C483" s="5" t="s">
        <v>664</v>
      </c>
      <c r="D483" s="5" t="s">
        <v>10</v>
      </c>
      <c r="E483" s="10">
        <v>3483.16</v>
      </c>
      <c r="F483" s="13"/>
      <c r="G483" s="77"/>
      <c r="H483" s="13"/>
      <c r="I483" s="65"/>
    </row>
    <row r="484" spans="1:9">
      <c r="A484" s="19">
        <v>482</v>
      </c>
      <c r="B484" s="3">
        <v>45736</v>
      </c>
      <c r="C484" s="5" t="s">
        <v>665</v>
      </c>
      <c r="D484" s="5" t="s">
        <v>10</v>
      </c>
      <c r="E484" s="10">
        <v>1118.57</v>
      </c>
      <c r="F484" s="13"/>
      <c r="G484" s="77"/>
      <c r="H484" s="13"/>
      <c r="I484" s="65"/>
    </row>
    <row r="485" spans="1:9">
      <c r="A485" s="19">
        <v>483</v>
      </c>
      <c r="B485" s="3">
        <v>45736</v>
      </c>
      <c r="C485" s="5" t="s">
        <v>666</v>
      </c>
      <c r="D485" s="5" t="s">
        <v>10</v>
      </c>
      <c r="E485" s="10">
        <v>7608.1</v>
      </c>
      <c r="F485" s="13"/>
      <c r="G485" s="77"/>
      <c r="H485" s="13"/>
      <c r="I485" s="65"/>
    </row>
    <row r="486" spans="1:9">
      <c r="A486" s="19">
        <v>484</v>
      </c>
      <c r="B486" s="3">
        <v>45736</v>
      </c>
      <c r="C486" s="5" t="s">
        <v>667</v>
      </c>
      <c r="D486" s="5" t="s">
        <v>10</v>
      </c>
      <c r="E486" s="10">
        <v>6714.88</v>
      </c>
      <c r="F486" s="13"/>
      <c r="G486" s="81"/>
      <c r="H486" s="13"/>
      <c r="I486" s="65"/>
    </row>
    <row r="487" spans="1:9">
      <c r="A487" s="19">
        <v>485</v>
      </c>
      <c r="B487" s="3">
        <v>45736</v>
      </c>
      <c r="C487" s="5" t="s">
        <v>668</v>
      </c>
      <c r="D487" s="5" t="s">
        <v>10</v>
      </c>
      <c r="E487" s="10">
        <v>8635.7999999999993</v>
      </c>
      <c r="F487" s="13"/>
      <c r="G487" s="81"/>
      <c r="H487" s="13"/>
      <c r="I487" s="65"/>
    </row>
    <row r="488" spans="1:9">
      <c r="A488" s="19">
        <v>486</v>
      </c>
      <c r="B488" s="3">
        <v>45736</v>
      </c>
      <c r="C488" s="5" t="s">
        <v>669</v>
      </c>
      <c r="D488" s="5" t="s">
        <v>10</v>
      </c>
      <c r="E488" s="10">
        <v>15260.51</v>
      </c>
      <c r="F488" s="13"/>
      <c r="G488" s="77"/>
      <c r="H488" s="8"/>
      <c r="I488" s="65"/>
    </row>
    <row r="489" spans="1:9">
      <c r="A489" s="19">
        <v>487</v>
      </c>
      <c r="B489" s="3">
        <v>45736</v>
      </c>
      <c r="C489" s="5" t="s">
        <v>670</v>
      </c>
      <c r="D489" s="4" t="s">
        <v>10</v>
      </c>
      <c r="E489" s="10">
        <v>42952.800000000003</v>
      </c>
      <c r="F489" s="13"/>
      <c r="G489" s="77"/>
      <c r="H489" s="8"/>
      <c r="I489" s="65"/>
    </row>
    <row r="490" spans="1:9">
      <c r="A490" s="19">
        <v>488</v>
      </c>
      <c r="B490" s="3">
        <v>45736</v>
      </c>
      <c r="C490" s="5" t="s">
        <v>671</v>
      </c>
      <c r="D490" s="4" t="s">
        <v>10</v>
      </c>
      <c r="E490" s="10">
        <v>143921.44</v>
      </c>
      <c r="F490" s="13"/>
      <c r="G490" s="77"/>
      <c r="H490" s="8"/>
      <c r="I490" s="65"/>
    </row>
    <row r="491" spans="1:9">
      <c r="A491" s="19">
        <v>489</v>
      </c>
      <c r="B491" s="3">
        <v>45736</v>
      </c>
      <c r="C491" s="5" t="s">
        <v>672</v>
      </c>
      <c r="D491" s="4" t="s">
        <v>673</v>
      </c>
      <c r="E491" s="10">
        <v>3026.23</v>
      </c>
      <c r="F491" s="13"/>
      <c r="G491" s="77"/>
      <c r="H491" s="8"/>
      <c r="I491" s="65"/>
    </row>
    <row r="492" spans="1:9">
      <c r="A492" s="19">
        <v>490</v>
      </c>
      <c r="B492" s="3">
        <v>45736</v>
      </c>
      <c r="C492" s="5" t="s">
        <v>674</v>
      </c>
      <c r="D492" s="4" t="s">
        <v>675</v>
      </c>
      <c r="E492" s="10">
        <v>10000</v>
      </c>
      <c r="F492" s="13"/>
      <c r="G492" s="77"/>
      <c r="H492" s="8"/>
      <c r="I492" s="65"/>
    </row>
    <row r="493" spans="1:9">
      <c r="A493" s="19">
        <v>491</v>
      </c>
      <c r="B493" s="3">
        <v>45736</v>
      </c>
      <c r="C493" s="5" t="s">
        <v>672</v>
      </c>
      <c r="D493" s="4" t="s">
        <v>676</v>
      </c>
      <c r="E493" s="10">
        <v>10551</v>
      </c>
      <c r="F493" s="13"/>
      <c r="G493" s="77"/>
      <c r="H493" s="8"/>
      <c r="I493" s="65"/>
    </row>
    <row r="494" spans="1:9">
      <c r="A494" s="19">
        <v>492</v>
      </c>
      <c r="B494" s="3">
        <v>45736</v>
      </c>
      <c r="C494" s="5" t="s">
        <v>677</v>
      </c>
      <c r="D494" s="4" t="s">
        <v>678</v>
      </c>
      <c r="E494" s="10">
        <v>2417</v>
      </c>
      <c r="F494" s="13"/>
      <c r="G494" s="77"/>
      <c r="H494" s="8"/>
      <c r="I494" s="65"/>
    </row>
    <row r="495" spans="1:9">
      <c r="A495" s="19">
        <v>493</v>
      </c>
      <c r="B495" s="3">
        <v>45736</v>
      </c>
      <c r="C495" s="5" t="s">
        <v>679</v>
      </c>
      <c r="D495" s="4" t="s">
        <v>678</v>
      </c>
      <c r="E495" s="10">
        <v>5476</v>
      </c>
      <c r="F495" s="13"/>
      <c r="G495" s="77"/>
      <c r="H495" s="8"/>
      <c r="I495" s="65"/>
    </row>
    <row r="496" spans="1:9">
      <c r="A496" s="19">
        <v>494</v>
      </c>
      <c r="B496" s="3">
        <v>45736</v>
      </c>
      <c r="C496" s="5" t="s">
        <v>680</v>
      </c>
      <c r="D496" s="4" t="s">
        <v>678</v>
      </c>
      <c r="E496" s="10">
        <v>1958.8</v>
      </c>
      <c r="F496" s="13"/>
      <c r="G496" s="77"/>
      <c r="H496" s="8"/>
      <c r="I496" s="65"/>
    </row>
    <row r="497" spans="1:9">
      <c r="A497" s="19">
        <v>495</v>
      </c>
      <c r="B497" s="3">
        <v>45736</v>
      </c>
      <c r="C497" s="5" t="s">
        <v>681</v>
      </c>
      <c r="D497" s="4" t="s">
        <v>678</v>
      </c>
      <c r="E497" s="10">
        <v>981</v>
      </c>
      <c r="F497" s="13"/>
      <c r="G497" s="77"/>
      <c r="H497" s="8"/>
      <c r="I497" s="65"/>
    </row>
    <row r="498" spans="1:9">
      <c r="A498" s="19">
        <v>496</v>
      </c>
      <c r="B498" s="3">
        <v>45736</v>
      </c>
      <c r="C498" s="5" t="s">
        <v>682</v>
      </c>
      <c r="D498" s="4" t="s">
        <v>678</v>
      </c>
      <c r="E498" s="10">
        <v>4500</v>
      </c>
      <c r="F498" s="13"/>
      <c r="G498" s="77"/>
      <c r="H498" s="8"/>
      <c r="I498" s="65"/>
    </row>
    <row r="499" spans="1:9">
      <c r="A499" s="19">
        <v>497</v>
      </c>
      <c r="B499" s="3">
        <v>45736</v>
      </c>
      <c r="C499" s="5" t="s">
        <v>683</v>
      </c>
      <c r="D499" s="4" t="s">
        <v>684</v>
      </c>
      <c r="E499" s="10">
        <v>150</v>
      </c>
      <c r="F499" s="13"/>
      <c r="G499" s="77"/>
      <c r="H499" s="8"/>
      <c r="I499" s="65"/>
    </row>
    <row r="500" spans="1:9">
      <c r="A500" s="19">
        <v>498</v>
      </c>
      <c r="B500" s="3">
        <v>45736</v>
      </c>
      <c r="C500" s="5" t="s">
        <v>685</v>
      </c>
      <c r="D500" s="5" t="s">
        <v>83</v>
      </c>
      <c r="E500" s="10">
        <f>520+520</f>
        <v>1040</v>
      </c>
      <c r="F500" s="13"/>
      <c r="G500" s="77"/>
      <c r="H500" s="8"/>
      <c r="I500" s="65"/>
    </row>
    <row r="501" spans="1:9">
      <c r="A501" s="19">
        <v>499</v>
      </c>
      <c r="B501" s="3">
        <v>45736</v>
      </c>
      <c r="C501" s="5" t="s">
        <v>686</v>
      </c>
      <c r="D501" s="5" t="s">
        <v>687</v>
      </c>
      <c r="E501" s="10">
        <v>10000</v>
      </c>
      <c r="F501" s="13"/>
      <c r="G501" s="77"/>
      <c r="H501" s="8"/>
      <c r="I501" s="65"/>
    </row>
    <row r="502" spans="1:9">
      <c r="A502" s="19">
        <v>500</v>
      </c>
      <c r="B502" s="3">
        <v>45736</v>
      </c>
      <c r="C502" s="5" t="s">
        <v>688</v>
      </c>
      <c r="D502" s="5" t="s">
        <v>684</v>
      </c>
      <c r="E502" s="10">
        <v>152</v>
      </c>
      <c r="F502" s="13"/>
      <c r="G502" s="77"/>
      <c r="H502" s="8"/>
      <c r="I502" s="65"/>
    </row>
    <row r="503" spans="1:9">
      <c r="A503" s="19">
        <v>501</v>
      </c>
      <c r="B503" s="3">
        <v>45736</v>
      </c>
      <c r="C503" s="5" t="s">
        <v>689</v>
      </c>
      <c r="D503" s="5" t="s">
        <v>684</v>
      </c>
      <c r="E503" s="30">
        <v>150</v>
      </c>
      <c r="F503" s="13"/>
      <c r="G503" s="77"/>
      <c r="H503" s="8"/>
      <c r="I503" s="65"/>
    </row>
    <row r="504" spans="1:9">
      <c r="A504" s="19">
        <v>502</v>
      </c>
      <c r="B504" s="3">
        <v>45736</v>
      </c>
      <c r="C504" s="5" t="s">
        <v>690</v>
      </c>
      <c r="D504" s="5" t="s">
        <v>684</v>
      </c>
      <c r="E504" s="10">
        <v>150</v>
      </c>
      <c r="F504" s="13"/>
      <c r="G504" s="77"/>
      <c r="H504" s="8"/>
      <c r="I504" s="65"/>
    </row>
    <row r="505" spans="1:9">
      <c r="A505" s="19">
        <v>503</v>
      </c>
      <c r="B505" s="3">
        <v>45736</v>
      </c>
      <c r="C505" s="5" t="s">
        <v>691</v>
      </c>
      <c r="D505" s="5" t="s">
        <v>684</v>
      </c>
      <c r="E505" s="10">
        <v>150</v>
      </c>
      <c r="F505" s="13"/>
      <c r="G505" s="77"/>
      <c r="H505" s="8"/>
      <c r="I505" s="65"/>
    </row>
    <row r="506" spans="1:9">
      <c r="A506" s="19">
        <v>504</v>
      </c>
      <c r="B506" s="3">
        <v>45736</v>
      </c>
      <c r="C506" s="5" t="s">
        <v>692</v>
      </c>
      <c r="D506" s="5" t="s">
        <v>684</v>
      </c>
      <c r="E506" s="10">
        <v>150</v>
      </c>
      <c r="F506" s="13"/>
      <c r="G506" s="77"/>
      <c r="H506" s="8"/>
      <c r="I506" s="65"/>
    </row>
    <row r="507" spans="1:9">
      <c r="A507" s="19">
        <v>505</v>
      </c>
      <c r="B507" s="3">
        <v>45736</v>
      </c>
      <c r="C507" s="5" t="s">
        <v>693</v>
      </c>
      <c r="D507" s="5" t="s">
        <v>684</v>
      </c>
      <c r="E507" s="10">
        <v>150</v>
      </c>
      <c r="F507" s="13"/>
      <c r="G507" s="77"/>
      <c r="H507" s="8"/>
      <c r="I507" s="65"/>
    </row>
    <row r="508" spans="1:9">
      <c r="A508" s="19">
        <v>506</v>
      </c>
      <c r="B508" s="3">
        <v>45737</v>
      </c>
      <c r="C508" s="5" t="s">
        <v>694</v>
      </c>
      <c r="D508" s="5" t="s">
        <v>131</v>
      </c>
      <c r="E508" s="10">
        <v>37302.49</v>
      </c>
      <c r="F508" s="7"/>
      <c r="G508" s="8"/>
      <c r="H508" s="8"/>
      <c r="I508" s="65"/>
    </row>
    <row r="509" spans="1:9">
      <c r="A509" s="19">
        <v>507</v>
      </c>
      <c r="B509" s="3">
        <v>45737</v>
      </c>
      <c r="C509" s="5" t="s">
        <v>695</v>
      </c>
      <c r="D509" s="5" t="s">
        <v>293</v>
      </c>
      <c r="E509" s="10">
        <v>40000</v>
      </c>
      <c r="F509" s="7"/>
      <c r="G509" s="8"/>
      <c r="H509" s="8"/>
      <c r="I509" s="65"/>
    </row>
    <row r="510" spans="1:9">
      <c r="A510" s="19">
        <v>508</v>
      </c>
      <c r="B510" s="3">
        <v>45737</v>
      </c>
      <c r="C510" s="5" t="s">
        <v>696</v>
      </c>
      <c r="D510" s="5" t="s">
        <v>697</v>
      </c>
      <c r="E510" s="10">
        <v>1600</v>
      </c>
      <c r="F510" s="7"/>
      <c r="G510" s="8"/>
      <c r="H510" s="8"/>
      <c r="I510" s="65"/>
    </row>
    <row r="511" spans="1:9">
      <c r="A511" s="19">
        <v>509</v>
      </c>
      <c r="B511" s="3">
        <v>45737</v>
      </c>
      <c r="C511" s="5" t="s">
        <v>698</v>
      </c>
      <c r="D511" s="5" t="s">
        <v>697</v>
      </c>
      <c r="E511" s="10">
        <v>2882.93</v>
      </c>
      <c r="F511" s="7"/>
      <c r="G511" s="8"/>
      <c r="H511" s="8"/>
      <c r="I511" s="65"/>
    </row>
    <row r="512" spans="1:9">
      <c r="A512" s="19">
        <v>510</v>
      </c>
      <c r="B512" s="3">
        <v>45737</v>
      </c>
      <c r="C512" s="5" t="s">
        <v>699</v>
      </c>
      <c r="D512" s="5" t="s">
        <v>697</v>
      </c>
      <c r="E512" s="6">
        <v>6726</v>
      </c>
      <c r="F512" s="7"/>
      <c r="G512" s="7"/>
      <c r="H512" s="8"/>
      <c r="I512" s="65"/>
    </row>
    <row r="513" spans="1:9">
      <c r="A513" s="19">
        <v>511</v>
      </c>
      <c r="B513" s="3">
        <v>45737</v>
      </c>
      <c r="C513" s="5" t="s">
        <v>700</v>
      </c>
      <c r="D513" s="5" t="s">
        <v>697</v>
      </c>
      <c r="E513" s="10">
        <v>5763.38</v>
      </c>
      <c r="F513" s="7"/>
      <c r="G513" s="8"/>
      <c r="H513" s="8"/>
      <c r="I513" s="65"/>
    </row>
    <row r="514" spans="1:9">
      <c r="A514" s="19">
        <v>512</v>
      </c>
      <c r="B514" s="3">
        <v>45737</v>
      </c>
      <c r="C514" s="5" t="s">
        <v>701</v>
      </c>
      <c r="D514" s="55" t="s">
        <v>111</v>
      </c>
      <c r="E514" s="9">
        <v>11843.85</v>
      </c>
      <c r="F514" s="93"/>
      <c r="G514" s="94"/>
      <c r="H514" s="13"/>
      <c r="I514" s="65"/>
    </row>
    <row r="515" spans="1:9">
      <c r="A515" s="19">
        <v>513</v>
      </c>
      <c r="B515" s="3">
        <v>45737</v>
      </c>
      <c r="C515" s="5" t="s">
        <v>702</v>
      </c>
      <c r="D515" s="5" t="s">
        <v>703</v>
      </c>
      <c r="E515" s="10">
        <v>7848.45</v>
      </c>
      <c r="F515" s="93"/>
      <c r="G515" s="94"/>
      <c r="H515" s="13"/>
      <c r="I515" s="65"/>
    </row>
    <row r="516" spans="1:9">
      <c r="A516" s="19">
        <v>514</v>
      </c>
      <c r="B516" s="3">
        <v>45737</v>
      </c>
      <c r="C516" s="5" t="s">
        <v>704</v>
      </c>
      <c r="D516" s="5" t="s">
        <v>703</v>
      </c>
      <c r="E516" s="24">
        <v>1312.25</v>
      </c>
      <c r="F516" s="90"/>
      <c r="G516" s="8"/>
      <c r="H516" s="13"/>
      <c r="I516" s="65"/>
    </row>
    <row r="517" spans="1:9">
      <c r="A517" s="19">
        <v>515</v>
      </c>
      <c r="B517" s="3">
        <v>45737</v>
      </c>
      <c r="C517" s="5" t="s">
        <v>705</v>
      </c>
      <c r="D517" s="12" t="s">
        <v>703</v>
      </c>
      <c r="E517" s="67">
        <v>3472.1</v>
      </c>
      <c r="F517" s="7"/>
      <c r="G517" s="8"/>
      <c r="H517" s="13"/>
      <c r="I517" s="65"/>
    </row>
    <row r="518" spans="1:9">
      <c r="A518" s="19">
        <v>516</v>
      </c>
      <c r="B518" s="3">
        <v>45737</v>
      </c>
      <c r="C518" s="5" t="s">
        <v>706</v>
      </c>
      <c r="D518" s="12" t="s">
        <v>707</v>
      </c>
      <c r="E518" s="67">
        <v>157.5</v>
      </c>
      <c r="F518" s="7"/>
      <c r="G518" s="8"/>
      <c r="H518" s="13"/>
      <c r="I518" s="65"/>
    </row>
    <row r="519" spans="1:9">
      <c r="A519" s="19">
        <v>517</v>
      </c>
      <c r="B519" s="3">
        <v>45737</v>
      </c>
      <c r="C519" s="5" t="s">
        <v>708</v>
      </c>
      <c r="D519" s="5" t="s">
        <v>709</v>
      </c>
      <c r="E519" s="67">
        <v>9709.64</v>
      </c>
      <c r="F519" s="7"/>
      <c r="G519" s="8"/>
      <c r="H519" s="13"/>
      <c r="I519" s="65"/>
    </row>
    <row r="520" spans="1:9">
      <c r="A520" s="19">
        <v>518</v>
      </c>
      <c r="B520" s="3">
        <v>45737</v>
      </c>
      <c r="C520" s="5" t="s">
        <v>710</v>
      </c>
      <c r="D520" s="5" t="s">
        <v>711</v>
      </c>
      <c r="E520" s="8">
        <v>1427.63</v>
      </c>
      <c r="F520" s="7"/>
      <c r="G520" s="8"/>
      <c r="H520" s="13"/>
      <c r="I520" s="65"/>
    </row>
    <row r="521" spans="1:9">
      <c r="A521" s="19">
        <v>519</v>
      </c>
      <c r="B521" s="3">
        <v>45737</v>
      </c>
      <c r="C521" s="5" t="s">
        <v>712</v>
      </c>
      <c r="D521" s="5" t="s">
        <v>711</v>
      </c>
      <c r="E521" s="8">
        <v>1427.63</v>
      </c>
      <c r="F521" s="7"/>
      <c r="G521" s="8"/>
      <c r="H521" s="13"/>
      <c r="I521" s="65"/>
    </row>
    <row r="522" spans="1:9">
      <c r="A522" s="19">
        <v>520</v>
      </c>
      <c r="B522" s="3">
        <v>45737</v>
      </c>
      <c r="C522" s="5" t="s">
        <v>713</v>
      </c>
      <c r="D522" s="5" t="s">
        <v>711</v>
      </c>
      <c r="E522" s="8">
        <v>250</v>
      </c>
      <c r="F522" s="7"/>
      <c r="G522" s="8"/>
      <c r="H522" s="13"/>
      <c r="I522" s="65"/>
    </row>
    <row r="523" spans="1:9">
      <c r="A523" s="19">
        <v>521</v>
      </c>
      <c r="B523" s="3">
        <v>45737</v>
      </c>
      <c r="C523" s="5" t="s">
        <v>714</v>
      </c>
      <c r="D523" s="5" t="s">
        <v>715</v>
      </c>
      <c r="E523" s="61">
        <v>660.02</v>
      </c>
      <c r="F523" s="7"/>
      <c r="G523" s="8"/>
      <c r="H523" s="13"/>
      <c r="I523" s="65"/>
    </row>
    <row r="524" spans="1:9">
      <c r="A524" s="19">
        <v>522</v>
      </c>
      <c r="B524" s="3">
        <v>45737</v>
      </c>
      <c r="C524" s="51" t="s">
        <v>716</v>
      </c>
      <c r="D524" s="51" t="s">
        <v>715</v>
      </c>
      <c r="E524" s="61">
        <v>860</v>
      </c>
      <c r="F524" s="7"/>
      <c r="G524" s="8"/>
      <c r="H524" s="13"/>
      <c r="I524" s="65"/>
    </row>
    <row r="525" spans="1:9">
      <c r="A525" s="19">
        <v>523</v>
      </c>
      <c r="B525" s="3">
        <v>45737</v>
      </c>
      <c r="C525" s="5" t="s">
        <v>717</v>
      </c>
      <c r="D525" s="5" t="s">
        <v>715</v>
      </c>
      <c r="E525" s="61">
        <v>1033.49</v>
      </c>
      <c r="F525" s="7"/>
      <c r="G525" s="8"/>
      <c r="H525" s="13"/>
      <c r="I525" s="65"/>
    </row>
    <row r="526" spans="1:9">
      <c r="A526" s="19">
        <v>524</v>
      </c>
      <c r="B526" s="3">
        <v>45737</v>
      </c>
      <c r="C526" s="5" t="s">
        <v>718</v>
      </c>
      <c r="D526" s="5" t="s">
        <v>715</v>
      </c>
      <c r="E526" s="61">
        <v>1616.89</v>
      </c>
      <c r="F526" s="7"/>
      <c r="G526" s="8"/>
      <c r="H526" s="13"/>
      <c r="I526" s="65"/>
    </row>
    <row r="527" spans="1:9">
      <c r="A527" s="19">
        <v>525</v>
      </c>
      <c r="B527" s="3">
        <v>45737</v>
      </c>
      <c r="C527" s="5" t="s">
        <v>719</v>
      </c>
      <c r="D527" s="39" t="s">
        <v>359</v>
      </c>
      <c r="E527" s="68">
        <v>64.5</v>
      </c>
      <c r="F527" s="7"/>
      <c r="G527" s="8"/>
      <c r="H527" s="13"/>
      <c r="I527" s="65"/>
    </row>
    <row r="528" spans="1:9">
      <c r="A528" s="19">
        <v>526</v>
      </c>
      <c r="B528" s="3">
        <v>45737</v>
      </c>
      <c r="C528" s="5" t="s">
        <v>720</v>
      </c>
      <c r="D528" s="5" t="s">
        <v>359</v>
      </c>
      <c r="E528" s="61">
        <v>98</v>
      </c>
      <c r="F528" s="7"/>
      <c r="G528" s="8"/>
      <c r="H528" s="13"/>
      <c r="I528" s="65"/>
    </row>
    <row r="529" spans="1:9">
      <c r="A529" s="19">
        <v>527</v>
      </c>
      <c r="B529" s="3">
        <v>45737</v>
      </c>
      <c r="C529" s="5" t="s">
        <v>721</v>
      </c>
      <c r="D529" s="5" t="s">
        <v>359</v>
      </c>
      <c r="E529" s="69">
        <v>510</v>
      </c>
      <c r="F529" s="7"/>
      <c r="G529" s="8"/>
      <c r="H529" s="13"/>
      <c r="I529" s="65"/>
    </row>
    <row r="530" spans="1:9">
      <c r="A530" s="19">
        <v>528</v>
      </c>
      <c r="B530" s="3">
        <v>45737</v>
      </c>
      <c r="C530" s="5" t="s">
        <v>722</v>
      </c>
      <c r="D530" s="5" t="s">
        <v>723</v>
      </c>
      <c r="E530" s="69">
        <v>4497.01</v>
      </c>
      <c r="F530" s="7">
        <v>708.86</v>
      </c>
      <c r="G530" s="8">
        <v>3788.15</v>
      </c>
      <c r="H530" s="13"/>
      <c r="I530" s="65"/>
    </row>
    <row r="531" spans="1:9">
      <c r="A531" s="19">
        <v>529</v>
      </c>
      <c r="B531" s="3">
        <v>45737</v>
      </c>
      <c r="C531" s="5" t="s">
        <v>724</v>
      </c>
      <c r="D531" s="5" t="s">
        <v>725</v>
      </c>
      <c r="E531" s="61">
        <v>871.57</v>
      </c>
      <c r="F531" s="7"/>
      <c r="G531" s="8"/>
      <c r="H531" s="13"/>
      <c r="I531" s="65"/>
    </row>
    <row r="532" spans="1:9">
      <c r="A532" s="19">
        <v>530</v>
      </c>
      <c r="B532" s="3">
        <v>45737</v>
      </c>
      <c r="C532" s="5" t="s">
        <v>726</v>
      </c>
      <c r="D532" s="5" t="s">
        <v>727</v>
      </c>
      <c r="E532" s="61">
        <v>4308.45</v>
      </c>
      <c r="F532" s="7"/>
      <c r="G532" s="8"/>
      <c r="H532" s="13"/>
      <c r="I532" s="65"/>
    </row>
    <row r="533" spans="1:9">
      <c r="A533" s="19">
        <v>531</v>
      </c>
      <c r="B533" s="3">
        <v>45737</v>
      </c>
      <c r="C533" s="5" t="s">
        <v>728</v>
      </c>
      <c r="D533" s="5" t="s">
        <v>729</v>
      </c>
      <c r="E533" s="61">
        <v>776.12</v>
      </c>
      <c r="F533" s="7"/>
      <c r="G533" s="8"/>
      <c r="H533" s="13"/>
      <c r="I533" s="65"/>
    </row>
    <row r="534" spans="1:9">
      <c r="A534" s="19">
        <v>532</v>
      </c>
      <c r="B534" s="3">
        <v>45737</v>
      </c>
      <c r="C534" s="49" t="s">
        <v>730</v>
      </c>
      <c r="D534" s="49" t="s">
        <v>731</v>
      </c>
      <c r="E534" s="50">
        <v>666.57</v>
      </c>
      <c r="F534" s="13"/>
      <c r="G534" s="13"/>
      <c r="H534" s="13"/>
      <c r="I534" s="65"/>
    </row>
    <row r="535" spans="1:9">
      <c r="A535" s="19">
        <v>533</v>
      </c>
      <c r="B535" s="3">
        <v>45737</v>
      </c>
      <c r="C535" s="49" t="s">
        <v>732</v>
      </c>
      <c r="D535" s="49" t="s">
        <v>733</v>
      </c>
      <c r="E535" s="50">
        <f>206.42+58.18</f>
        <v>264.59999999999997</v>
      </c>
      <c r="F535" s="13"/>
      <c r="G535" s="13"/>
      <c r="H535" s="13"/>
      <c r="I535" s="65"/>
    </row>
    <row r="536" spans="1:9">
      <c r="A536" s="19">
        <v>534</v>
      </c>
      <c r="B536" s="3">
        <v>45737</v>
      </c>
      <c r="C536" s="49" t="s">
        <v>734</v>
      </c>
      <c r="D536" s="49" t="s">
        <v>735</v>
      </c>
      <c r="E536" s="24">
        <v>4836.29</v>
      </c>
      <c r="F536" s="7"/>
      <c r="G536" s="13"/>
      <c r="H536" s="13"/>
      <c r="I536" s="65"/>
    </row>
    <row r="537" spans="1:9">
      <c r="A537" s="19">
        <v>535</v>
      </c>
      <c r="B537" s="3">
        <v>45737</v>
      </c>
      <c r="C537" s="49" t="s">
        <v>736</v>
      </c>
      <c r="D537" s="49" t="s">
        <v>737</v>
      </c>
      <c r="E537" s="50">
        <v>12100.69</v>
      </c>
      <c r="F537" s="13"/>
      <c r="G537" s="13"/>
      <c r="H537" s="13"/>
      <c r="I537" s="65"/>
    </row>
    <row r="538" spans="1:9">
      <c r="A538" s="19">
        <v>536</v>
      </c>
      <c r="B538" s="95">
        <v>45744</v>
      </c>
      <c r="C538" s="49" t="s">
        <v>738</v>
      </c>
      <c r="D538" s="49" t="s">
        <v>10</v>
      </c>
      <c r="E538" s="50">
        <v>325000</v>
      </c>
      <c r="F538" s="13"/>
      <c r="G538" s="81"/>
      <c r="H538" s="13"/>
      <c r="I538" s="65"/>
    </row>
    <row r="539" spans="1:9">
      <c r="A539" s="19">
        <v>537</v>
      </c>
      <c r="B539" s="95">
        <v>45744</v>
      </c>
      <c r="C539" s="49" t="s">
        <v>739</v>
      </c>
      <c r="D539" s="49" t="s">
        <v>141</v>
      </c>
      <c r="E539" s="50">
        <v>1654.98</v>
      </c>
      <c r="F539" s="13"/>
      <c r="G539" s="81"/>
      <c r="H539" s="13"/>
      <c r="I539" s="65"/>
    </row>
    <row r="540" spans="1:9">
      <c r="A540" s="19">
        <v>538</v>
      </c>
      <c r="B540" s="95">
        <v>45744</v>
      </c>
      <c r="C540" s="49" t="s">
        <v>740</v>
      </c>
      <c r="D540" s="49" t="s">
        <v>141</v>
      </c>
      <c r="E540" s="50">
        <v>149.87</v>
      </c>
      <c r="F540" s="13"/>
      <c r="G540" s="81"/>
      <c r="H540" s="13"/>
      <c r="I540" s="65"/>
    </row>
    <row r="541" spans="1:9">
      <c r="A541" s="19">
        <v>539</v>
      </c>
      <c r="B541" s="95">
        <v>45744</v>
      </c>
      <c r="C541" s="49" t="s">
        <v>741</v>
      </c>
      <c r="D541" s="49" t="s">
        <v>141</v>
      </c>
      <c r="E541" s="50">
        <v>14661.98</v>
      </c>
      <c r="F541" s="13"/>
      <c r="G541" s="81"/>
      <c r="H541" s="13"/>
      <c r="I541" s="65"/>
    </row>
    <row r="542" spans="1:9">
      <c r="A542" s="19">
        <v>540</v>
      </c>
      <c r="B542" s="95">
        <v>45744</v>
      </c>
      <c r="C542" s="49" t="s">
        <v>742</v>
      </c>
      <c r="D542" s="49" t="s">
        <v>331</v>
      </c>
      <c r="E542" s="50">
        <v>10559.01</v>
      </c>
      <c r="F542" s="13"/>
      <c r="G542" s="81"/>
      <c r="H542" s="13"/>
      <c r="I542" s="65"/>
    </row>
    <row r="543" spans="1:9">
      <c r="A543" s="19">
        <v>541</v>
      </c>
      <c r="B543" s="95">
        <v>45744</v>
      </c>
      <c r="C543" s="49" t="s">
        <v>743</v>
      </c>
      <c r="D543" s="49" t="s">
        <v>331</v>
      </c>
      <c r="E543" s="50">
        <v>9591.99</v>
      </c>
      <c r="F543" s="13"/>
      <c r="G543" s="81"/>
      <c r="H543" s="13"/>
      <c r="I543" s="65"/>
    </row>
    <row r="544" spans="1:9">
      <c r="A544" s="19">
        <v>542</v>
      </c>
      <c r="B544" s="95">
        <v>45744</v>
      </c>
      <c r="C544" s="5" t="s">
        <v>744</v>
      </c>
      <c r="D544" s="5" t="s">
        <v>97</v>
      </c>
      <c r="E544" s="50">
        <v>5626.5</v>
      </c>
      <c r="F544" s="13"/>
      <c r="G544" s="81"/>
      <c r="H544" s="13"/>
      <c r="I544" s="65"/>
    </row>
    <row r="545" spans="1:9">
      <c r="A545" s="19">
        <v>543</v>
      </c>
      <c r="B545" s="95">
        <v>45744</v>
      </c>
      <c r="C545" s="5" t="s">
        <v>745</v>
      </c>
      <c r="D545" s="5" t="s">
        <v>97</v>
      </c>
      <c r="E545" s="50">
        <v>6411.6</v>
      </c>
      <c r="F545" s="13"/>
      <c r="G545" s="81"/>
      <c r="H545" s="13"/>
      <c r="I545" s="65"/>
    </row>
    <row r="546" spans="1:9">
      <c r="A546" s="19">
        <v>544</v>
      </c>
      <c r="B546" s="95">
        <v>45744</v>
      </c>
      <c r="C546" s="13" t="s">
        <v>746</v>
      </c>
      <c r="D546" s="13" t="s">
        <v>747</v>
      </c>
      <c r="E546" s="50">
        <v>59.02</v>
      </c>
      <c r="F546" s="13"/>
      <c r="G546" s="81"/>
      <c r="H546" s="13"/>
      <c r="I546" s="65"/>
    </row>
    <row r="547" spans="1:9">
      <c r="A547" s="19">
        <v>545</v>
      </c>
      <c r="B547" s="95">
        <v>45744</v>
      </c>
      <c r="C547" s="13" t="s">
        <v>748</v>
      </c>
      <c r="D547" s="13" t="s">
        <v>749</v>
      </c>
      <c r="E547" s="50">
        <v>320.17</v>
      </c>
      <c r="F547" s="13"/>
      <c r="G547" s="81"/>
      <c r="H547" s="13"/>
      <c r="I547" s="65"/>
    </row>
    <row r="548" spans="1:9">
      <c r="A548" s="19">
        <v>546</v>
      </c>
      <c r="B548" s="95">
        <v>45744</v>
      </c>
      <c r="C548" s="13" t="s">
        <v>750</v>
      </c>
      <c r="D548" s="13" t="s">
        <v>359</v>
      </c>
      <c r="E548" s="50">
        <v>286</v>
      </c>
      <c r="F548" s="13"/>
      <c r="G548" s="81"/>
      <c r="H548" s="13"/>
      <c r="I548" s="65"/>
    </row>
    <row r="549" spans="1:9">
      <c r="A549" s="19">
        <v>547</v>
      </c>
      <c r="B549" s="95">
        <v>45744</v>
      </c>
      <c r="C549" s="13" t="s">
        <v>751</v>
      </c>
      <c r="D549" s="13" t="s">
        <v>359</v>
      </c>
      <c r="E549" s="50">
        <v>286</v>
      </c>
      <c r="F549" s="13"/>
      <c r="G549" s="81"/>
      <c r="H549" s="13"/>
      <c r="I549" s="65"/>
    </row>
    <row r="550" spans="1:9">
      <c r="A550" s="19">
        <v>548</v>
      </c>
      <c r="B550" s="95">
        <v>45744</v>
      </c>
      <c r="C550" s="96" t="s">
        <v>752</v>
      </c>
      <c r="D550" s="28" t="s">
        <v>753</v>
      </c>
      <c r="E550" s="97">
        <v>190.32</v>
      </c>
      <c r="F550" s="13"/>
      <c r="G550" s="81"/>
      <c r="H550" s="13"/>
      <c r="I550" s="65"/>
    </row>
    <row r="551" spans="1:9">
      <c r="A551" s="19">
        <v>549</v>
      </c>
      <c r="B551" s="95">
        <v>45744</v>
      </c>
      <c r="C551" s="5" t="s">
        <v>754</v>
      </c>
      <c r="D551" s="5" t="s">
        <v>755</v>
      </c>
      <c r="E551" s="43">
        <v>802.77</v>
      </c>
      <c r="F551" s="13"/>
      <c r="G551" s="81"/>
      <c r="H551" s="13"/>
      <c r="I551" s="65"/>
    </row>
    <row r="552" spans="1:9">
      <c r="A552" s="19">
        <v>550</v>
      </c>
      <c r="B552" s="95">
        <v>45744</v>
      </c>
      <c r="C552" s="28" t="s">
        <v>756</v>
      </c>
      <c r="D552" s="28" t="s">
        <v>755</v>
      </c>
      <c r="E552" s="98">
        <v>716.82</v>
      </c>
      <c r="F552" s="13"/>
      <c r="G552" s="81"/>
      <c r="H552" s="13"/>
      <c r="I552" s="65"/>
    </row>
    <row r="553" spans="1:9">
      <c r="A553" s="19">
        <v>551</v>
      </c>
      <c r="B553" s="95">
        <v>45744</v>
      </c>
      <c r="C553" s="99" t="s">
        <v>757</v>
      </c>
      <c r="D553" s="5" t="s">
        <v>758</v>
      </c>
      <c r="E553" s="61">
        <v>299.18</v>
      </c>
      <c r="F553" s="13"/>
      <c r="G553" s="81"/>
      <c r="H553" s="13"/>
      <c r="I553" s="65"/>
    </row>
    <row r="554" spans="1:9">
      <c r="A554" s="19">
        <v>552</v>
      </c>
      <c r="B554" s="95">
        <v>45744</v>
      </c>
      <c r="C554" s="5" t="s">
        <v>759</v>
      </c>
      <c r="D554" s="5" t="s">
        <v>760</v>
      </c>
      <c r="E554" s="10">
        <v>484.81</v>
      </c>
      <c r="F554" s="13"/>
      <c r="G554" s="81"/>
      <c r="H554" s="13"/>
      <c r="I554" s="65"/>
    </row>
    <row r="555" spans="1:9">
      <c r="A555" s="19">
        <v>553</v>
      </c>
      <c r="B555" s="95">
        <v>45744</v>
      </c>
      <c r="C555" s="5" t="s">
        <v>761</v>
      </c>
      <c r="D555" s="4" t="s">
        <v>762</v>
      </c>
      <c r="E555" s="10">
        <v>2974.46</v>
      </c>
      <c r="F555" s="13"/>
      <c r="G555" s="81"/>
      <c r="H555" s="13"/>
      <c r="I555" s="65"/>
    </row>
    <row r="556" spans="1:9">
      <c r="A556" s="19">
        <v>554</v>
      </c>
      <c r="B556" s="95">
        <v>45744</v>
      </c>
      <c r="C556" s="5" t="s">
        <v>763</v>
      </c>
      <c r="D556" s="4" t="s">
        <v>181</v>
      </c>
      <c r="E556" s="10">
        <v>10000</v>
      </c>
      <c r="F556" s="13"/>
      <c r="G556" s="81"/>
      <c r="H556" s="13"/>
      <c r="I556" s="65"/>
    </row>
    <row r="557" spans="1:9">
      <c r="A557" s="19">
        <v>555</v>
      </c>
      <c r="B557" s="95">
        <v>45744</v>
      </c>
      <c r="C557" s="5" t="s">
        <v>764</v>
      </c>
      <c r="D557" s="4" t="s">
        <v>765</v>
      </c>
      <c r="E557" s="10">
        <v>25000</v>
      </c>
      <c r="F557" s="13"/>
      <c r="G557" s="81"/>
      <c r="H557" s="13"/>
      <c r="I557" s="65"/>
    </row>
    <row r="558" spans="1:9">
      <c r="A558" s="19">
        <v>556</v>
      </c>
      <c r="B558" s="95">
        <v>45744</v>
      </c>
      <c r="C558" s="5" t="s">
        <v>766</v>
      </c>
      <c r="D558" s="4" t="s">
        <v>409</v>
      </c>
      <c r="E558" s="10">
        <v>25000</v>
      </c>
      <c r="F558" s="13"/>
      <c r="G558" s="81"/>
      <c r="H558" s="13"/>
      <c r="I558" s="65"/>
    </row>
    <row r="559" spans="1:9" ht="15.75">
      <c r="A559" s="19">
        <v>557</v>
      </c>
      <c r="B559" s="95">
        <v>45744</v>
      </c>
      <c r="C559" s="91" t="s">
        <v>767</v>
      </c>
      <c r="D559" s="5" t="s">
        <v>422</v>
      </c>
      <c r="E559" s="10">
        <v>25000</v>
      </c>
      <c r="F559" s="13"/>
      <c r="G559" s="81"/>
      <c r="H559" s="13"/>
      <c r="I559" s="65"/>
    </row>
    <row r="560" spans="1:9">
      <c r="A560" s="19">
        <v>558</v>
      </c>
      <c r="B560" s="95">
        <v>45744</v>
      </c>
      <c r="C560" s="5" t="s">
        <v>768</v>
      </c>
      <c r="D560" s="5" t="s">
        <v>72</v>
      </c>
      <c r="E560" s="10">
        <f>1118.65+14000</f>
        <v>15118.65</v>
      </c>
      <c r="F560" s="13"/>
      <c r="G560" s="81"/>
      <c r="H560" s="13"/>
      <c r="I560" s="65"/>
    </row>
    <row r="561" spans="1:9">
      <c r="A561" s="19">
        <v>559</v>
      </c>
      <c r="B561" s="3">
        <v>45747</v>
      </c>
      <c r="C561" s="5" t="s">
        <v>544</v>
      </c>
      <c r="D561" s="4" t="s">
        <v>93</v>
      </c>
      <c r="E561" s="10">
        <v>8823.73</v>
      </c>
      <c r="F561" s="13"/>
      <c r="G561" s="81"/>
      <c r="H561" s="13"/>
      <c r="I561" s="65"/>
    </row>
    <row r="562" spans="1:9">
      <c r="A562" s="19">
        <v>560</v>
      </c>
      <c r="B562" s="3">
        <v>45747</v>
      </c>
      <c r="C562" s="5" t="s">
        <v>769</v>
      </c>
      <c r="D562" s="4" t="s">
        <v>93</v>
      </c>
      <c r="E562" s="10">
        <v>5063.0600000000004</v>
      </c>
      <c r="F562" s="13"/>
      <c r="G562" s="81"/>
      <c r="H562" s="13"/>
      <c r="I562" s="65"/>
    </row>
    <row r="563" spans="1:9">
      <c r="A563" s="19">
        <v>561</v>
      </c>
      <c r="B563" s="3">
        <v>45747</v>
      </c>
      <c r="C563" s="5" t="s">
        <v>770</v>
      </c>
      <c r="D563" s="5" t="s">
        <v>93</v>
      </c>
      <c r="E563" s="10">
        <v>11113.21</v>
      </c>
      <c r="F563" s="13"/>
      <c r="G563" s="81"/>
      <c r="H563" s="13"/>
      <c r="I563" s="65"/>
    </row>
    <row r="564" spans="1:9">
      <c r="A564" s="13"/>
      <c r="B564" s="13"/>
      <c r="C564" s="13"/>
      <c r="D564" s="13"/>
      <c r="E564" s="13"/>
      <c r="F564" s="13"/>
      <c r="G564" s="81"/>
      <c r="H564" s="13"/>
      <c r="I564" s="65"/>
    </row>
    <row r="565" spans="1:9">
      <c r="A565" s="13"/>
      <c r="B565" s="13"/>
      <c r="C565" s="13"/>
      <c r="D565" s="13"/>
      <c r="E565" s="13"/>
      <c r="F565" s="13"/>
      <c r="G565" s="81"/>
      <c r="H565" s="13"/>
      <c r="I565" s="65"/>
    </row>
    <row r="566" spans="1:9">
      <c r="A566" s="13"/>
      <c r="B566" s="13"/>
      <c r="C566" s="13"/>
      <c r="D566" s="13"/>
      <c r="E566" s="13"/>
      <c r="F566" s="13"/>
      <c r="G566" s="81"/>
      <c r="H566" s="13"/>
      <c r="I566" s="65"/>
    </row>
    <row r="567" spans="1:9">
      <c r="A567" s="13"/>
      <c r="B567" s="13"/>
      <c r="C567" s="13"/>
      <c r="D567" s="13"/>
      <c r="E567" s="13"/>
      <c r="F567" s="13"/>
      <c r="G567" s="81"/>
      <c r="H567" s="13"/>
      <c r="I567" s="65"/>
    </row>
    <row r="568" spans="1:9">
      <c r="A568" s="13"/>
      <c r="B568" s="13"/>
      <c r="C568" s="13"/>
      <c r="D568" s="13"/>
      <c r="E568" s="13"/>
      <c r="F568" s="13"/>
      <c r="G568" s="81"/>
      <c r="H568" s="13"/>
      <c r="I568" s="65"/>
    </row>
    <row r="569" spans="1:9">
      <c r="A569" s="13"/>
      <c r="B569" s="13"/>
      <c r="C569" s="13"/>
      <c r="D569" s="13"/>
      <c r="E569" s="13"/>
      <c r="F569" s="13"/>
      <c r="G569" s="81"/>
      <c r="H569" s="13"/>
      <c r="I569" s="65"/>
    </row>
    <row r="570" spans="1:9">
      <c r="A570" s="13"/>
      <c r="B570" s="13"/>
      <c r="C570" s="13"/>
      <c r="D570" s="13"/>
      <c r="E570" s="13"/>
      <c r="F570" s="13"/>
      <c r="G570" s="81"/>
      <c r="H570" s="13"/>
      <c r="I570" s="65"/>
    </row>
    <row r="571" spans="1:9">
      <c r="A571" s="13"/>
      <c r="B571" s="13"/>
      <c r="C571" s="13"/>
      <c r="D571" s="13"/>
      <c r="E571" s="13"/>
      <c r="F571" s="13"/>
      <c r="G571" s="81"/>
      <c r="H571" s="13"/>
      <c r="I571" s="65"/>
    </row>
    <row r="572" spans="1:9">
      <c r="A572" s="13"/>
      <c r="B572" s="13"/>
      <c r="C572" s="13"/>
      <c r="D572" s="13"/>
      <c r="E572" s="13"/>
      <c r="F572" s="13"/>
      <c r="G572" s="81"/>
      <c r="H572" s="13"/>
      <c r="I572" s="65"/>
    </row>
    <row r="573" spans="1:9">
      <c r="A573" s="13"/>
      <c r="B573" s="13"/>
      <c r="C573" s="13"/>
      <c r="D573" s="13"/>
      <c r="E573" s="13"/>
      <c r="F573" s="13"/>
      <c r="G573" s="81"/>
      <c r="H573" s="13"/>
      <c r="I573" s="65"/>
    </row>
    <row r="574" spans="1:9">
      <c r="A574" s="13"/>
      <c r="B574" s="13"/>
      <c r="C574" s="13"/>
      <c r="D574" s="13"/>
      <c r="E574" s="13"/>
      <c r="F574" s="13"/>
      <c r="G574" s="81"/>
      <c r="H574" s="13"/>
      <c r="I574" s="65"/>
    </row>
    <row r="575" spans="1:9">
      <c r="A575" s="13"/>
      <c r="B575" s="13"/>
      <c r="C575" s="13"/>
      <c r="D575" s="13"/>
      <c r="E575" s="13"/>
      <c r="F575" s="13"/>
      <c r="G575" s="81"/>
      <c r="H575" s="13"/>
      <c r="I575" s="65"/>
    </row>
    <row r="576" spans="1:9">
      <c r="A576" s="13"/>
      <c r="B576" s="13"/>
      <c r="C576" s="13"/>
      <c r="D576" s="13"/>
      <c r="E576" s="13"/>
      <c r="F576" s="13"/>
      <c r="G576" s="81"/>
      <c r="H576" s="13"/>
      <c r="I576" s="65"/>
    </row>
    <row r="577" spans="1:9">
      <c r="A577" s="13"/>
      <c r="B577" s="13"/>
      <c r="C577" s="13"/>
      <c r="D577" s="13"/>
      <c r="E577" s="13"/>
      <c r="F577" s="13"/>
      <c r="G577" s="81"/>
      <c r="H577" s="13"/>
      <c r="I577" s="65"/>
    </row>
    <row r="578" spans="1:9">
      <c r="A578" s="13"/>
      <c r="B578" s="13"/>
      <c r="C578" s="13"/>
      <c r="D578" s="13"/>
      <c r="E578" s="13"/>
      <c r="F578" s="13"/>
      <c r="G578" s="81"/>
      <c r="H578" s="13"/>
      <c r="I578" s="65"/>
    </row>
    <row r="579" spans="1:9">
      <c r="A579" s="13"/>
      <c r="B579" s="13"/>
      <c r="C579" s="13"/>
      <c r="D579" s="13"/>
      <c r="E579" s="13"/>
      <c r="F579" s="13"/>
      <c r="G579" s="81"/>
      <c r="H579" s="13"/>
      <c r="I579" s="65"/>
    </row>
    <row r="580" spans="1:9">
      <c r="A580" s="13"/>
      <c r="B580" s="13"/>
      <c r="C580" s="13"/>
      <c r="D580" s="13"/>
      <c r="E580" s="13"/>
      <c r="F580" s="13"/>
      <c r="G580" s="81"/>
      <c r="H580" s="13"/>
      <c r="I580" s="65"/>
    </row>
    <row r="581" spans="1:9">
      <c r="A581" s="13"/>
      <c r="B581" s="13"/>
      <c r="C581" s="13"/>
      <c r="D581" s="13"/>
      <c r="E581" s="13"/>
      <c r="F581" s="13"/>
      <c r="G581" s="81"/>
      <c r="H581" s="13"/>
      <c r="I581" s="65"/>
    </row>
    <row r="582" spans="1:9">
      <c r="A582" s="13"/>
      <c r="B582" s="13"/>
      <c r="C582" s="13"/>
      <c r="D582" s="13"/>
      <c r="E582" s="13"/>
      <c r="F582" s="13"/>
      <c r="G582" s="81"/>
      <c r="H582" s="13"/>
      <c r="I582" s="65"/>
    </row>
    <row r="583" spans="1:9">
      <c r="A583" s="13"/>
      <c r="B583" s="13"/>
      <c r="C583" s="13"/>
      <c r="D583" s="13"/>
      <c r="E583" s="13"/>
      <c r="F583" s="13"/>
      <c r="G583" s="81"/>
      <c r="H583" s="13"/>
      <c r="I583" s="65"/>
    </row>
    <row r="584" spans="1:9">
      <c r="A584" s="13"/>
      <c r="B584" s="13"/>
      <c r="C584" s="13"/>
      <c r="D584" s="13"/>
      <c r="E584" s="13"/>
      <c r="F584" s="13"/>
      <c r="G584" s="81"/>
      <c r="H584" s="13"/>
    </row>
    <row r="585" spans="1:9">
      <c r="A585" s="13"/>
      <c r="B585" s="13"/>
      <c r="C585" s="13"/>
      <c r="D585" s="13"/>
      <c r="E585" s="13"/>
      <c r="F585" s="13"/>
      <c r="G585" s="81"/>
      <c r="H585" s="13"/>
    </row>
    <row r="586" spans="1:9">
      <c r="A586" s="13"/>
      <c r="B586" s="13"/>
      <c r="C586" s="13"/>
      <c r="D586" s="13"/>
      <c r="E586" s="13"/>
      <c r="F586" s="13"/>
      <c r="G586" s="81"/>
      <c r="H586" s="13"/>
    </row>
    <row r="587" spans="1:9">
      <c r="A587" s="13"/>
      <c r="B587" s="13"/>
      <c r="C587" s="13"/>
      <c r="D587" s="13"/>
      <c r="E587" s="13"/>
      <c r="F587" s="13"/>
      <c r="G587" s="81"/>
      <c r="H587" s="13"/>
    </row>
    <row r="588" spans="1:9">
      <c r="A588" s="13"/>
      <c r="B588" s="13"/>
      <c r="C588" s="13"/>
      <c r="D588" s="13"/>
      <c r="E588" s="13"/>
      <c r="F588" s="13"/>
      <c r="G588" s="81"/>
      <c r="H588" s="13"/>
    </row>
    <row r="589" spans="1:9">
      <c r="A589" s="13"/>
      <c r="B589" s="13"/>
      <c r="C589" s="13"/>
      <c r="D589" s="13"/>
      <c r="E589" s="13"/>
      <c r="F589" s="13"/>
      <c r="G589" s="81"/>
      <c r="H589" s="13"/>
    </row>
    <row r="590" spans="1:9">
      <c r="A590" s="13"/>
      <c r="B590" s="13"/>
      <c r="C590" s="13"/>
      <c r="D590" s="13"/>
      <c r="E590" s="13"/>
      <c r="F590" s="13"/>
      <c r="G590" s="81"/>
      <c r="H590" s="13"/>
    </row>
    <row r="591" spans="1:9">
      <c r="A591" s="13"/>
      <c r="B591" s="13"/>
      <c r="C591" s="13"/>
      <c r="D591" s="13"/>
      <c r="E591" s="13"/>
      <c r="F591" s="13"/>
      <c r="G591" s="81"/>
      <c r="H591" s="13"/>
    </row>
    <row r="592" spans="1:9">
      <c r="A592" s="13"/>
      <c r="B592" s="13"/>
      <c r="C592" s="13"/>
      <c r="D592" s="13"/>
      <c r="E592" s="13"/>
      <c r="F592" s="13"/>
      <c r="G592" s="81"/>
      <c r="H592" s="13"/>
    </row>
    <row r="593" spans="1:8">
      <c r="A593" s="13"/>
      <c r="B593" s="13"/>
      <c r="C593" s="13"/>
      <c r="D593" s="13"/>
      <c r="E593" s="13"/>
      <c r="F593" s="13"/>
      <c r="G593" s="81"/>
      <c r="H593" s="13"/>
    </row>
    <row r="594" spans="1:8">
      <c r="A594" s="13"/>
      <c r="B594" s="13"/>
      <c r="C594" s="13"/>
      <c r="D594" s="13"/>
      <c r="E594" s="13"/>
      <c r="F594" s="13"/>
      <c r="G594" s="81"/>
      <c r="H594" s="13"/>
    </row>
    <row r="595" spans="1:8">
      <c r="A595" s="13"/>
      <c r="B595" s="13"/>
      <c r="C595" s="13"/>
      <c r="D595" s="13"/>
      <c r="E595" s="13"/>
      <c r="F595" s="13"/>
      <c r="G595" s="81"/>
      <c r="H595" s="13"/>
    </row>
    <row r="596" spans="1:8">
      <c r="A596" s="13"/>
      <c r="B596" s="13"/>
      <c r="C596" s="13"/>
      <c r="D596" s="13"/>
      <c r="E596" s="13"/>
      <c r="F596" s="13"/>
      <c r="G596" s="81"/>
      <c r="H596" s="13"/>
    </row>
    <row r="597" spans="1:8">
      <c r="A597" s="13"/>
      <c r="B597" s="13"/>
      <c r="C597" s="13"/>
      <c r="D597" s="13"/>
      <c r="E597" s="13"/>
      <c r="F597" s="13"/>
      <c r="G597" s="81"/>
      <c r="H597" s="13"/>
    </row>
    <row r="598" spans="1:8">
      <c r="A598" s="13"/>
      <c r="B598" s="13"/>
      <c r="C598" s="13"/>
      <c r="D598" s="13"/>
      <c r="E598" s="13"/>
      <c r="F598" s="13"/>
      <c r="G598" s="81"/>
      <c r="H598" s="13"/>
    </row>
    <row r="599" spans="1:8">
      <c r="A599" s="13"/>
      <c r="B599" s="13"/>
      <c r="C599" s="13"/>
      <c r="D599" s="13"/>
      <c r="E599" s="13"/>
      <c r="F599" s="13"/>
      <c r="G599" s="81"/>
      <c r="H599" s="13"/>
    </row>
    <row r="600" spans="1:8">
      <c r="A600" s="13"/>
      <c r="B600" s="13"/>
      <c r="C600" s="13"/>
      <c r="D600" s="13"/>
      <c r="E600" s="13"/>
      <c r="F600" s="13"/>
      <c r="G600" s="81"/>
      <c r="H600" s="13"/>
    </row>
    <row r="601" spans="1:8">
      <c r="A601" s="13"/>
      <c r="B601" s="13"/>
      <c r="C601" s="13"/>
      <c r="D601" s="13"/>
      <c r="E601" s="13"/>
      <c r="F601" s="13"/>
      <c r="G601" s="81"/>
      <c r="H601" s="13"/>
    </row>
    <row r="602" spans="1:8">
      <c r="A602" s="13"/>
      <c r="B602" s="13"/>
      <c r="C602" s="13"/>
      <c r="D602" s="13"/>
      <c r="E602" s="13"/>
      <c r="F602" s="13"/>
      <c r="G602" s="81"/>
      <c r="H602" s="13"/>
    </row>
    <row r="603" spans="1:8">
      <c r="A603" s="13"/>
      <c r="B603" s="13"/>
      <c r="C603" s="13"/>
      <c r="D603" s="13"/>
      <c r="E603" s="13"/>
      <c r="F603" s="13"/>
      <c r="G603" s="81"/>
      <c r="H603" s="13"/>
    </row>
    <row r="604" spans="1:8">
      <c r="A604" s="13"/>
      <c r="B604" s="13"/>
      <c r="C604" s="13"/>
      <c r="D604" s="13"/>
      <c r="E604" s="13"/>
      <c r="F604" s="13"/>
      <c r="G604" s="81"/>
      <c r="H604" s="13"/>
    </row>
    <row r="605" spans="1:8">
      <c r="A605" s="13"/>
      <c r="B605" s="13"/>
      <c r="C605" s="13"/>
      <c r="D605" s="13"/>
      <c r="E605" s="13"/>
      <c r="F605" s="13"/>
      <c r="G605" s="81"/>
      <c r="H605" s="13"/>
    </row>
    <row r="606" spans="1:8">
      <c r="A606" s="13"/>
      <c r="B606" s="13"/>
      <c r="C606" s="13"/>
      <c r="D606" s="13"/>
      <c r="E606" s="13"/>
      <c r="F606" s="13"/>
      <c r="G606" s="81"/>
      <c r="H606" s="13"/>
    </row>
    <row r="607" spans="1:8">
      <c r="A607" s="13"/>
      <c r="B607" s="13"/>
      <c r="C607" s="13"/>
      <c r="D607" s="13"/>
      <c r="E607" s="13"/>
      <c r="F607" s="13"/>
      <c r="G607" s="81"/>
      <c r="H607" s="13"/>
    </row>
    <row r="608" spans="1:8">
      <c r="A608" s="13"/>
      <c r="B608" s="13"/>
      <c r="C608" s="13"/>
      <c r="D608" s="13"/>
      <c r="E608" s="13"/>
      <c r="F608" s="13"/>
      <c r="G608" s="81"/>
      <c r="H608" s="13"/>
    </row>
    <row r="609" spans="1:8">
      <c r="A609" s="13"/>
      <c r="B609" s="13"/>
      <c r="C609" s="13"/>
      <c r="D609" s="13"/>
      <c r="E609" s="13"/>
      <c r="F609" s="13"/>
      <c r="G609" s="81"/>
      <c r="H609" s="13"/>
    </row>
    <row r="610" spans="1:8">
      <c r="A610" s="13"/>
      <c r="B610" s="13"/>
      <c r="C610" s="13"/>
      <c r="D610" s="13"/>
      <c r="E610" s="13"/>
      <c r="F610" s="13"/>
      <c r="G610" s="81"/>
      <c r="H610" s="13"/>
    </row>
    <row r="611" spans="1:8">
      <c r="A611" s="13"/>
      <c r="B611" s="13"/>
      <c r="C611" s="13"/>
      <c r="D611" s="13"/>
      <c r="E611" s="13"/>
      <c r="F611" s="13"/>
      <c r="G611" s="81"/>
      <c r="H611" s="13"/>
    </row>
    <row r="612" spans="1:8">
      <c r="A612" s="13"/>
      <c r="B612" s="13"/>
      <c r="C612" s="13"/>
      <c r="D612" s="13"/>
      <c r="E612" s="13"/>
      <c r="F612" s="13"/>
      <c r="G612" s="81"/>
      <c r="H612" s="13"/>
    </row>
    <row r="613" spans="1:8">
      <c r="A613" s="13"/>
      <c r="B613" s="13"/>
      <c r="C613" s="13"/>
      <c r="D613" s="13"/>
      <c r="E613" s="13"/>
      <c r="F613" s="13"/>
      <c r="G613" s="81"/>
      <c r="H613" s="13"/>
    </row>
    <row r="614" spans="1:8">
      <c r="A614" s="13"/>
      <c r="B614" s="13"/>
      <c r="C614" s="13"/>
      <c r="D614" s="13"/>
      <c r="E614" s="13"/>
      <c r="F614" s="13"/>
      <c r="G614" s="81"/>
      <c r="H614" s="13"/>
    </row>
    <row r="615" spans="1:8">
      <c r="A615" s="13"/>
      <c r="B615" s="13"/>
      <c r="C615" s="13"/>
      <c r="D615" s="13"/>
      <c r="E615" s="13"/>
      <c r="F615" s="13"/>
      <c r="G615" s="81"/>
      <c r="H615" s="13"/>
    </row>
    <row r="616" spans="1:8">
      <c r="A616" s="13"/>
      <c r="B616" s="13"/>
      <c r="C616" s="13"/>
      <c r="D616" s="13"/>
      <c r="E616" s="13"/>
      <c r="F616" s="13"/>
      <c r="G616" s="81"/>
      <c r="H616" s="13"/>
    </row>
    <row r="617" spans="1:8">
      <c r="A617" s="13"/>
      <c r="B617" s="13"/>
      <c r="C617" s="13"/>
      <c r="D617" s="13"/>
      <c r="E617" s="13"/>
      <c r="F617" s="13"/>
      <c r="G617" s="81"/>
      <c r="H617" s="13"/>
    </row>
    <row r="618" spans="1:8">
      <c r="A618" s="13"/>
      <c r="B618" s="13"/>
      <c r="C618" s="13"/>
      <c r="D618" s="13"/>
      <c r="E618" s="13"/>
      <c r="F618" s="13"/>
      <c r="G618" s="81"/>
      <c r="H618" s="13"/>
    </row>
    <row r="619" spans="1:8">
      <c r="H619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Pag.I Trim.2025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fausto.picone</cp:lastModifiedBy>
  <dcterms:created xsi:type="dcterms:W3CDTF">2023-07-04T07:58:19Z</dcterms:created>
  <dcterms:modified xsi:type="dcterms:W3CDTF">2025-04-02T06:44:12Z</dcterms:modified>
</cp:coreProperties>
</file>